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tabRatio="915" activeTab="20"/>
  </bookViews>
  <sheets>
    <sheet name="тыс руб" sheetId="1" r:id="rId1"/>
    <sheet name="РАСХОДЫ всго" sheetId="2" r:id="rId2"/>
    <sheet name="г" sheetId="3" r:id="rId3"/>
    <sheet name="гл" sheetId="4" r:id="rId4"/>
    <sheet name="п" sheetId="5" r:id="rId5"/>
    <sheet name="р" sheetId="6" r:id="rId6"/>
    <sheet name="т" sheetId="7" r:id="rId7"/>
    <sheet name="у" sheetId="8" r:id="rId8"/>
    <sheet name="м" sheetId="9" r:id="rId9"/>
    <sheet name="Численность" sheetId="10" r:id="rId10"/>
    <sheet name="г." sheetId="11" r:id="rId11"/>
    <sheet name="гл." sheetId="12" r:id="rId12"/>
    <sheet name="п." sheetId="13" r:id="rId13"/>
    <sheet name="р." sheetId="14" r:id="rId14"/>
    <sheet name="т." sheetId="15" r:id="rId15"/>
    <sheet name="у." sheetId="16" r:id="rId16"/>
    <sheet name="м." sheetId="17" r:id="rId17"/>
    <sheet name="Справка" sheetId="18" r:id="rId18"/>
    <sheet name="г.." sheetId="19" r:id="rId19"/>
    <sheet name="гл.." sheetId="20" r:id="rId20"/>
    <sheet name="п.." sheetId="21" r:id="rId21"/>
    <sheet name="р.." sheetId="22" r:id="rId22"/>
    <sheet name="т.." sheetId="23" r:id="rId23"/>
    <sheet name="у.." sheetId="24" r:id="rId24"/>
    <sheet name="м.." sheetId="25" r:id="rId25"/>
  </sheets>
  <definedNames/>
  <calcPr fullCalcOnLoad="1"/>
</workbook>
</file>

<file path=xl/sharedStrings.xml><?xml version="1.0" encoding="utf-8"?>
<sst xmlns="http://schemas.openxmlformats.org/spreadsheetml/2006/main" count="2251" uniqueCount="169">
  <si>
    <t>Код  строки</t>
  </si>
  <si>
    <t>Утверждено (предусмотрено) по смете на год</t>
  </si>
  <si>
    <t>Фактически за отчетный период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</si>
  <si>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</si>
  <si>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</si>
  <si>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</si>
  <si>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</si>
  <si>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</si>
  <si>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</si>
  <si>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</si>
  <si>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</si>
  <si>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</si>
  <si>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</si>
  <si>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</si>
  <si>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</si>
  <si>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</si>
  <si>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</si>
  <si>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 xml:space="preserve">                                                                         2. ЧИСЛЕННОСТЬ</t>
  </si>
  <si>
    <t>Код строки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</si>
  <si>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</si>
  <si>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</si>
  <si>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>200</t>
  </si>
  <si>
    <t>210</t>
  </si>
  <si>
    <t>230</t>
  </si>
  <si>
    <t>240</t>
  </si>
  <si>
    <t>250</t>
  </si>
  <si>
    <t>011</t>
  </si>
  <si>
    <t>012</t>
  </si>
  <si>
    <t>дополнительные выплаты</t>
  </si>
  <si>
    <t>024</t>
  </si>
  <si>
    <t>060</t>
  </si>
  <si>
    <t xml:space="preserve">       из нее:</t>
  </si>
  <si>
    <t xml:space="preserve">        из них:</t>
  </si>
  <si>
    <t xml:space="preserve">           из них:</t>
  </si>
  <si>
    <t xml:space="preserve">           в том числе:</t>
  </si>
  <si>
    <t>Утверждено штатных единиц по должностям  в штатном расписании на отчетную дату</t>
  </si>
  <si>
    <t>в том числе по разделам, подразделам, целевым статьям и видов расходов бюджетов Российской Федерации</t>
  </si>
  <si>
    <t>в том числе по разделам, подразделам, целевым статьям и видам расходов бюджетов Российской Федерации</t>
  </si>
  <si>
    <t>Ф А К Т И Ч Е С К И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</si>
  <si>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</si>
  <si>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</si>
  <si>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>в том числе:</t>
  </si>
  <si>
    <t>1. РАСХОДЫ</t>
  </si>
  <si>
    <t>260</t>
  </si>
  <si>
    <t>220</t>
  </si>
  <si>
    <t>270</t>
  </si>
  <si>
    <t>280</t>
  </si>
  <si>
    <t>290</t>
  </si>
  <si>
    <t>Количество служебных легковых автомобилей (штук):</t>
  </si>
  <si>
    <t xml:space="preserve">                       М.П. </t>
  </si>
  <si>
    <t xml:space="preserve">                организации</t>
  </si>
  <si>
    <t xml:space="preserve">                                                                                                                                            (подпись)             (расшифровка подписи)</t>
  </si>
  <si>
    <t xml:space="preserve">     предоставленных другими организациями по                        </t>
  </si>
  <si>
    <t xml:space="preserve">     договорам найма (аренды)</t>
  </si>
  <si>
    <t>На отчетную дату</t>
  </si>
  <si>
    <t>В среднем за отчетный период</t>
  </si>
  <si>
    <r>
      <t>Руководитель</t>
    </r>
    <r>
      <rPr>
        <sz val="9"/>
        <rFont val="Times New Roman"/>
        <family val="1"/>
      </rPr>
      <t xml:space="preserve">                     _________________</t>
    </r>
  </si>
  <si>
    <t xml:space="preserve">Главный бухгалтер            _________________    </t>
  </si>
  <si>
    <t>_____________________</t>
  </si>
  <si>
    <t>(расшифровка подписи)</t>
  </si>
  <si>
    <t xml:space="preserve">СПРАВКА </t>
  </si>
  <si>
    <t xml:space="preserve">                                                       (подпись)</t>
  </si>
  <si>
    <t xml:space="preserve">                 (подпись)</t>
  </si>
  <si>
    <t>денежное вознаграждение (денежное содержание)</t>
  </si>
  <si>
    <t>071</t>
  </si>
  <si>
    <t>072</t>
  </si>
  <si>
    <t>073</t>
  </si>
  <si>
    <t>074</t>
  </si>
  <si>
    <t>должностной оклад</t>
  </si>
  <si>
    <t>061</t>
  </si>
  <si>
    <t>062</t>
  </si>
  <si>
    <t>063</t>
  </si>
  <si>
    <t>064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</si>
  <si>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</si>
  <si>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</si>
  <si>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</si>
  <si>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</si>
  <si>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t>из него по группам должностей:</t>
  </si>
  <si>
    <t>Высшие должности муниципальной службы</t>
  </si>
  <si>
    <t xml:space="preserve">из них по группам должностей: </t>
  </si>
  <si>
    <r>
      <t xml:space="preserve">       </t>
    </r>
    <r>
      <rPr>
        <i/>
        <sz val="10"/>
        <rFont val="Times New Roman"/>
        <family val="1"/>
      </rPr>
      <t xml:space="preserve"> в том числе:</t>
    </r>
  </si>
  <si>
    <r>
      <t xml:space="preserve">В строке  020 учтено денежное содержание  муниципальных  служащих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</si>
  <si>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</si>
  <si>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Другие расходы  на содержание органа местного самоуправления, избирательной комиссии муниципального образования</t>
  </si>
  <si>
    <r>
      <t xml:space="preserve">ВСЕГО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сумма строк 050+060+070)</t>
    </r>
  </si>
  <si>
    <t>Количество органов местного самоуправления, избирательных комиссий муниципальных образований</t>
  </si>
  <si>
    <r>
      <t>*</t>
    </r>
    <r>
      <rPr>
        <vertAlign val="superscript"/>
        <sz val="9"/>
        <rFont val="Times New Roman"/>
        <family val="1"/>
      </rPr>
      <t>)</t>
    </r>
    <r>
      <rPr>
        <sz val="9"/>
        <rFont val="Times New Roman"/>
        <family val="1"/>
      </rPr>
      <t xml:space="preserve"> Расходы и численность персонала по охране и обслуживанию зданий, водителей и других работников, обслуживающих служебные легковые автомобили в органе местного самоуправления, избирательной комиссии муниципального образования.</t>
    </r>
  </si>
  <si>
    <t xml:space="preserve">     состоящих на балансе органа местного                                                                                                                                                                                                                             самоуправления</t>
  </si>
  <si>
    <t>Форма 14МО, с. 3</t>
  </si>
  <si>
    <t>Форма   14МО, с. 8</t>
  </si>
  <si>
    <t>Центральный аппарат                 Выполнение функций органами местного самоуправления                                                    0104-0020400-500</t>
  </si>
  <si>
    <t>Центральный аппарат                                                         Выполнение функций органами местного самоуправления                                                                     0104-0020400-500</t>
  </si>
  <si>
    <r>
      <t xml:space="preserve">Глава местной администрации (исполнительно-распорядительно органа муниципального образования)                                                                        Выполнение функций органами местного самоуправления                      </t>
    </r>
    <r>
      <rPr>
        <sz val="10"/>
        <rFont val="Times New Roman"/>
        <family val="1"/>
      </rPr>
      <t xml:space="preserve">                              </t>
    </r>
    <r>
      <rPr>
        <sz val="9"/>
        <rFont val="Times New Roman"/>
        <family val="1"/>
      </rPr>
      <t>0104-0020800-500</t>
    </r>
  </si>
  <si>
    <t>Глава местной администрации (исполнительно-распорядительного органа муниципального образования)                                                                         Выполнение функций органами местного самоуправления                                                         0104-0020800-500</t>
  </si>
  <si>
    <t xml:space="preserve">Центральный аппарат                        Выполнение функций органами местного самоуправления                                                               0104-0020400-500                                </t>
  </si>
  <si>
    <t>Глава местной администрации (исполнительно-распорядительного органа муниципального образования) Выполнение функций органами местного самоуправления                                                          0104-0020800-500</t>
  </si>
  <si>
    <t>Всего                                                                     0000 0000000 000</t>
  </si>
  <si>
    <t>ВСЕГО                                                                      0000 000 0000 000</t>
  </si>
  <si>
    <t>ВСЕГО                                                 0000 0000000 000</t>
  </si>
  <si>
    <t>Приложение № 2</t>
  </si>
  <si>
    <t>к приказу Минфина России</t>
  </si>
  <si>
    <t xml:space="preserve">   ОТЧЕТ </t>
  </si>
  <si>
    <r>
      <t>от 3 июля 2007 г. № 57н</t>
    </r>
    <r>
      <rPr>
        <b/>
        <sz val="10"/>
        <rFont val="Times New Roman"/>
        <family val="1"/>
      </rPr>
      <t xml:space="preserve"> </t>
    </r>
  </si>
  <si>
    <t>О РАСХОДАХ И ЧИСЛЕННОСТИ РАБОТНИКОВ  ОРГАНОВ МЕСТНОГО САМОУПРАВЛЕНИЯ, ИЗБИРАТЕЛЬНЫХ КОМИССИЙ МУНИЦИПАЛЬНЫХ ОБРАЗОВАНИЙ</t>
  </si>
  <si>
    <t>КОДЫ</t>
  </si>
  <si>
    <r>
      <t xml:space="preserve">Форма 14МО       </t>
    </r>
    <r>
      <rPr>
        <sz val="11"/>
        <rFont val="Times New Roman"/>
        <family val="1"/>
      </rPr>
      <t xml:space="preserve">           </t>
    </r>
  </si>
  <si>
    <t xml:space="preserve">               по ОКУД</t>
  </si>
  <si>
    <t>0503074</t>
  </si>
  <si>
    <t xml:space="preserve">                      Дата</t>
  </si>
  <si>
    <t xml:space="preserve">               по ОКПО</t>
  </si>
  <si>
    <t>26</t>
  </si>
  <si>
    <t>Единица измерения: расходы - рублей</t>
  </si>
  <si>
    <t xml:space="preserve">               по ОКЕИ</t>
  </si>
  <si>
    <t>384</t>
  </si>
  <si>
    <t xml:space="preserve">                                      должности - единицы</t>
  </si>
  <si>
    <t>642</t>
  </si>
  <si>
    <t xml:space="preserve">                                      численность - человек</t>
  </si>
  <si>
    <t>792</t>
  </si>
  <si>
    <r>
      <t xml:space="preserve">Периодичность: </t>
    </r>
    <r>
      <rPr>
        <b/>
        <u val="single"/>
        <sz val="10"/>
        <rFont val="Times New Roman"/>
        <family val="1"/>
      </rPr>
      <t>годовая</t>
    </r>
    <r>
      <rPr>
        <b/>
        <sz val="10"/>
        <rFont val="Times New Roman"/>
        <family val="1"/>
      </rPr>
      <t>, полугодовая, 9 месяцев</t>
    </r>
  </si>
  <si>
    <r>
      <t>Организация</t>
    </r>
    <r>
      <rPr>
        <b/>
        <u val="single"/>
        <sz val="10"/>
        <rFont val="Times New Roman"/>
        <family val="1"/>
      </rPr>
      <t xml:space="preserve"> ГОРДЕЕВСКОЕ СЕЛЬСКОЕ ПОСЕЛЕНИЕ</t>
    </r>
  </si>
  <si>
    <r>
      <t>Организация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ГЛИННОВСКОЕ СЕЛЬСКОЕ ПОСЕЛЕНИЕ</t>
    </r>
  </si>
  <si>
    <r>
      <t>Организация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ПЕТРОВОБУДСКОЕ  СЕЛЬСКОЕ ПОСЕЛЕНИЕ</t>
    </r>
  </si>
  <si>
    <r>
      <t>Организация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РУДНЕВОРОБЬЕВСКОЕ  СЕЛЬСКОЕ ПОСЕЛЕНИЕ</t>
    </r>
  </si>
  <si>
    <r>
      <t>Организация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ТВОРИШИНСКОЕ   СЕЛЬСКОЕ ПОСЕЛЕНИЕ</t>
    </r>
  </si>
  <si>
    <r>
      <t>Организация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УНОШЕВСКОЕ  СЕЛЬСКОЕ ПОСЕЛЕНИЕ</t>
    </r>
  </si>
  <si>
    <r>
      <t>Организация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МИРНИНСКОЕ  СЕЛЬСКОЕ ПОСЕЛЕНИЕ</t>
    </r>
  </si>
  <si>
    <r>
      <t>Организация</t>
    </r>
    <r>
      <rPr>
        <b/>
        <sz val="10"/>
        <rFont val="Times New Roman"/>
        <family val="1"/>
      </rPr>
      <t xml:space="preserve"> Финансовый отдел администрации Гордеевского района (</t>
    </r>
    <r>
      <rPr>
        <b/>
        <u val="single"/>
        <sz val="10"/>
        <rFont val="Times New Roman"/>
        <family val="1"/>
      </rPr>
      <t>СВОД ПО ПОСЕЛЕНИЯМ ГОРДЕЕВСКОГО МУНИЦИПАЛЬНОГО РАЙОНА)</t>
    </r>
  </si>
  <si>
    <t xml:space="preserve">                                                                                                                                                                                       на 1 января  2011г</t>
  </si>
  <si>
    <r>
      <t xml:space="preserve">Глава местной администрации (исполнительно-распорядительно органа муниципального образования)                                                                        Выполнение функций органами местного самоуправления                      </t>
    </r>
    <r>
      <rPr>
        <sz val="10"/>
        <rFont val="Times New Roman"/>
        <family val="1"/>
      </rPr>
      <t xml:space="preserve">                              </t>
    </r>
    <r>
      <rPr>
        <sz val="9"/>
        <rFont val="Times New Roman"/>
        <family val="1"/>
      </rPr>
      <t>0102-0020300-500</t>
    </r>
  </si>
  <si>
    <t>глава 0104 0020800 500</t>
  </si>
  <si>
    <t>Высшее должностное лицо органа местного самоуправления                                  Выпонение функций органами местного самоуправления                                                                                            0102-0020300-500</t>
  </si>
  <si>
    <r>
      <t xml:space="preserve">Высшее должностное лицо органа местного самоуправления                 </t>
    </r>
    <r>
      <rPr>
        <sz val="9"/>
        <rFont val="Times New Roman"/>
        <family val="1"/>
      </rPr>
      <t xml:space="preserve">                 </t>
    </r>
    <r>
      <rPr>
        <b/>
        <sz val="9"/>
        <rFont val="Times New Roman"/>
        <family val="1"/>
      </rPr>
      <t xml:space="preserve">Выпонение функций органами местного самоуправления            </t>
    </r>
    <r>
      <rPr>
        <sz val="9"/>
        <rFont val="Times New Roman"/>
        <family val="1"/>
      </rPr>
      <t xml:space="preserve">       0102-0020300-500</t>
    </r>
  </si>
  <si>
    <t>Высшее должностное лицо органа местного самоуправления         Выполнение функций органами местного самоуправления                                                 0102-0020300-500</t>
  </si>
  <si>
    <t xml:space="preserve">Муниципальные должности </t>
  </si>
  <si>
    <r>
      <t xml:space="preserve">Должности  муниципальной службы, всего 
</t>
    </r>
    <r>
      <rPr>
        <i/>
        <sz val="10"/>
        <rFont val="Times New Roman"/>
        <family val="1"/>
      </rPr>
      <t>(сумма строк 220+230+240+250+260)</t>
    </r>
  </si>
  <si>
    <t xml:space="preserve">
высшие </t>
  </si>
  <si>
    <t xml:space="preserve">главные </t>
  </si>
  <si>
    <t xml:space="preserve">ведущие </t>
  </si>
  <si>
    <t xml:space="preserve">старшие </t>
  </si>
  <si>
    <t xml:space="preserve">младшие </t>
  </si>
  <si>
    <t xml:space="preserve">должности, не являющиеся должностями муниципальной службы </t>
  </si>
  <si>
    <t>Должности работников, переведенных на новые системы оплаты труда *)</t>
  </si>
  <si>
    <r>
      <t xml:space="preserve">Всего должностей работников   органа местного самоуправления, избирательной комиссии муниципального образования                                                   </t>
    </r>
    <r>
      <rPr>
        <i/>
        <sz val="10"/>
        <rFont val="Times New Roman"/>
        <family val="1"/>
      </rPr>
      <t>(сумма строк 200+210+270+280)</t>
    </r>
  </si>
  <si>
    <r>
      <t xml:space="preserve">Денежное содержание  муниципальных  служащих (строка 020-024),  всего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</si>
  <si>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r>
      <t xml:space="preserve">Заработная плата лиц, замещающих муниципальные должности, всего
</t>
    </r>
    <r>
      <rPr>
        <i/>
        <sz val="10"/>
        <rFont val="Times New Roman"/>
        <family val="1"/>
      </rPr>
      <t>(сумма строк 011+012)</t>
    </r>
  </si>
  <si>
    <t>другие выплаты , предусмотренные действующем законодательством</t>
  </si>
  <si>
    <r>
      <t xml:space="preserve">Заработная плата  лиц, замещающих должности муниципальной  службы, всего
</t>
    </r>
    <r>
      <rPr>
        <i/>
        <sz val="10"/>
        <rFont val="Times New Roman"/>
        <family val="1"/>
      </rPr>
      <t>(сумма строк 021+022+024)</t>
    </r>
  </si>
  <si>
    <t xml:space="preserve">      из них ежемесячное денежное поощрение</t>
  </si>
  <si>
    <t xml:space="preserve">Заработная плата  лиц,, замещающих  должности, не являющиеся  должностями муниципальной службы </t>
  </si>
  <si>
    <t xml:space="preserve"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 *) </t>
  </si>
  <si>
    <r>
      <t xml:space="preserve">Итого расходы на заработную плату работников органа местного самоуправления, избирательной комиссии  муниципального образования -ВСЕГО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>(сумма строк 010+020+030+040)</t>
    </r>
  </si>
  <si>
    <t xml:space="preserve"> компенсации работникам за использование  личных   легковых   автомобилей для служебных целей</t>
  </si>
  <si>
    <t xml:space="preserve">суточные при служебных командировках - всего (сумма строк 063+064)                                                                                     </t>
  </si>
  <si>
    <t>на территории Российской Федерации</t>
  </si>
  <si>
    <t xml:space="preserve"> на территории иностранных государств</t>
  </si>
  <si>
    <t xml:space="preserve">на служебные командировки (оплата проезда и проживания) - всего (сумма строк 072+073):                                </t>
  </si>
  <si>
    <t xml:space="preserve">  на содержание служебных легковых автомобилей</t>
  </si>
  <si>
    <t>ВУС</t>
  </si>
  <si>
    <t xml:space="preserve">Итого расходы на заработную плату работников органа местного самоуправления, избирательной комиссии  муниципального образования -ВСЕГО                                                                                                                         </t>
  </si>
  <si>
    <t xml:space="preserve">ВСЕГО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                                               </t>
  </si>
  <si>
    <t xml:space="preserve">         0104-0020800-500</t>
  </si>
  <si>
    <t xml:space="preserve">                                                                                                                                                                                       на 1 октября  2012г</t>
  </si>
  <si>
    <t>Мищенко А.С._______</t>
  </si>
  <si>
    <r>
      <t xml:space="preserve">Периодичность: </t>
    </r>
    <r>
      <rPr>
        <b/>
        <sz val="10"/>
        <rFont val="Times New Roman"/>
        <family val="1"/>
      </rPr>
      <t xml:space="preserve">годовая, </t>
    </r>
    <r>
      <rPr>
        <b/>
        <u val="single"/>
        <sz val="10"/>
        <rFont val="Times New Roman"/>
        <family val="1"/>
      </rPr>
      <t>полугодовая</t>
    </r>
    <r>
      <rPr>
        <b/>
        <sz val="10"/>
        <rFont val="Times New Roman"/>
        <family val="1"/>
      </rPr>
      <t>, 9 месяцев</t>
    </r>
  </si>
  <si>
    <t>Захарова Т..В.</t>
  </si>
  <si>
    <t xml:space="preserve">Центральный аппарат                        Выполнение функций органами местного самоуправления                                                               0104-0020400-120                                </t>
  </si>
  <si>
    <t>Высшее должностное лицо органа местного самоуправления         Выполнение функций органами местного самоуправления                                                 0102-0020300-120</t>
  </si>
  <si>
    <t xml:space="preserve">                                                                                                                                                                                       на 1января 2015г</t>
  </si>
  <si>
    <t>01.01.2015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</si>
</sst>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\-0;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\-0.0;;@"/>
    <numFmt numFmtId="170" formatCode="0.0"/>
    <numFmt numFmtId="171" formatCode="#,##0.0"/>
    <numFmt numFmtId="172" formatCode="#,##0.000"/>
    <numFmt numFmtId="173" formatCode="#,##0.0000"/>
    <numFmt numFmtId="174" formatCode="0;\-0.00;;@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u val="singleAccounting"/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4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9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13" fillId="0" borderId="0" xfId="0" applyNumberFormat="1" applyFont="1" applyBorder="1" applyAlignment="1" applyProtection="1">
      <alignment horizontal="center" vertical="center"/>
      <protection locked="0"/>
    </xf>
    <xf numFmtId="164" fontId="13" fillId="0" borderId="36" xfId="0" applyNumberFormat="1" applyFont="1" applyFill="1" applyBorder="1" applyAlignment="1" applyProtection="1">
      <alignment horizontal="center" vertical="center"/>
      <protection locked="0"/>
    </xf>
    <xf numFmtId="164" fontId="13" fillId="0" borderId="11" xfId="0" applyNumberFormat="1" applyFont="1" applyFill="1" applyBorder="1" applyAlignment="1" applyProtection="1">
      <alignment horizontal="center" vertical="center"/>
      <protection locked="0"/>
    </xf>
    <xf numFmtId="164" fontId="13" fillId="0" borderId="18" xfId="0" applyNumberFormat="1" applyFont="1" applyBorder="1" applyAlignment="1" applyProtection="1">
      <alignment horizontal="center" vertical="center"/>
      <protection locked="0"/>
    </xf>
    <xf numFmtId="164" fontId="13" fillId="0" borderId="37" xfId="0" applyNumberFormat="1" applyFont="1" applyBorder="1" applyAlignment="1" applyProtection="1">
      <alignment horizontal="center" vertical="center"/>
      <protection locked="0"/>
    </xf>
    <xf numFmtId="164" fontId="13" fillId="0" borderId="38" xfId="0" applyNumberFormat="1" applyFont="1" applyBorder="1" applyAlignment="1" applyProtection="1">
      <alignment horizontal="center" vertical="center"/>
      <protection locked="0"/>
    </xf>
    <xf numFmtId="164" fontId="13" fillId="0" borderId="13" xfId="0" applyNumberFormat="1" applyFont="1" applyBorder="1" applyAlignment="1" applyProtection="1">
      <alignment horizontal="center"/>
      <protection locked="0"/>
    </xf>
    <xf numFmtId="164" fontId="13" fillId="0" borderId="39" xfId="0" applyNumberFormat="1" applyFont="1" applyBorder="1" applyAlignment="1" applyProtection="1">
      <alignment horizontal="center" vertical="center"/>
      <protection locked="0"/>
    </xf>
    <xf numFmtId="164" fontId="13" fillId="0" borderId="40" xfId="0" applyNumberFormat="1" applyFont="1" applyBorder="1" applyAlignment="1" applyProtection="1">
      <alignment horizontal="center" vertical="center"/>
      <protection locked="0"/>
    </xf>
    <xf numFmtId="164" fontId="13" fillId="0" borderId="41" xfId="0" applyNumberFormat="1" applyFont="1" applyBorder="1" applyAlignment="1" applyProtection="1">
      <alignment horizontal="center" vertical="center"/>
      <protection locked="0"/>
    </xf>
    <xf numFmtId="164" fontId="13" fillId="0" borderId="12" xfId="0" applyNumberFormat="1" applyFont="1" applyBorder="1" applyAlignment="1" applyProtection="1">
      <alignment horizontal="center"/>
      <protection locked="0"/>
    </xf>
    <xf numFmtId="164" fontId="13" fillId="0" borderId="19" xfId="0" applyNumberFormat="1" applyFont="1" applyBorder="1" applyAlignment="1" applyProtection="1">
      <alignment horizontal="center" vertical="center"/>
      <protection locked="0"/>
    </xf>
    <xf numFmtId="164" fontId="13" fillId="0" borderId="21" xfId="0" applyNumberFormat="1" applyFont="1" applyBorder="1" applyAlignment="1" applyProtection="1">
      <alignment horizontal="center" vertical="center"/>
      <protection locked="0"/>
    </xf>
    <xf numFmtId="164" fontId="13" fillId="0" borderId="12" xfId="0" applyNumberFormat="1" applyFont="1" applyBorder="1" applyAlignment="1" applyProtection="1">
      <alignment horizontal="center" vertical="center"/>
      <protection locked="0"/>
    </xf>
    <xf numFmtId="164" fontId="13" fillId="0" borderId="13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4" fillId="0" borderId="3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49" fontId="1" fillId="0" borderId="4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4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164" fontId="13" fillId="0" borderId="18" xfId="0" applyNumberFormat="1" applyFont="1" applyBorder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170" fontId="13" fillId="0" borderId="11" xfId="0" applyNumberFormat="1" applyFont="1" applyFill="1" applyBorder="1" applyAlignment="1" applyProtection="1">
      <alignment horizontal="center" vertical="center"/>
      <protection/>
    </xf>
    <xf numFmtId="170" fontId="13" fillId="0" borderId="36" xfId="0" applyNumberFormat="1" applyFont="1" applyFill="1" applyBorder="1" applyAlignment="1" applyProtection="1">
      <alignment horizontal="center" vertical="center"/>
      <protection/>
    </xf>
    <xf numFmtId="170" fontId="13" fillId="0" borderId="36" xfId="0" applyNumberFormat="1" applyFont="1" applyFill="1" applyBorder="1" applyAlignment="1" applyProtection="1">
      <alignment horizontal="center" vertical="center"/>
      <protection locked="0"/>
    </xf>
    <xf numFmtId="170" fontId="13" fillId="0" borderId="11" xfId="0" applyNumberFormat="1" applyFont="1" applyFill="1" applyBorder="1" applyAlignment="1" applyProtection="1">
      <alignment horizontal="center" vertical="center"/>
      <protection locked="0"/>
    </xf>
    <xf numFmtId="170" fontId="13" fillId="0" borderId="17" xfId="0" applyNumberFormat="1" applyFont="1" applyFill="1" applyBorder="1" applyAlignment="1" applyProtection="1">
      <alignment horizontal="center" vertical="center"/>
      <protection locked="0"/>
    </xf>
    <xf numFmtId="170" fontId="13" fillId="0" borderId="18" xfId="0" applyNumberFormat="1" applyFont="1" applyBorder="1" applyAlignment="1" applyProtection="1">
      <alignment horizontal="center" vertical="center"/>
      <protection locked="0"/>
    </xf>
    <xf numFmtId="170" fontId="13" fillId="0" borderId="0" xfId="0" applyNumberFormat="1" applyFont="1" applyBorder="1" applyAlignment="1" applyProtection="1">
      <alignment horizontal="center" vertical="center"/>
      <protection locked="0"/>
    </xf>
    <xf numFmtId="170" fontId="13" fillId="0" borderId="0" xfId="0" applyNumberFormat="1" applyFont="1" applyBorder="1" applyAlignment="1" applyProtection="1">
      <alignment horizontal="center" vertical="center"/>
      <protection/>
    </xf>
    <xf numFmtId="170" fontId="13" fillId="0" borderId="18" xfId="0" applyNumberFormat="1" applyFont="1" applyBorder="1" applyAlignment="1" applyProtection="1">
      <alignment horizontal="center" vertical="center"/>
      <protection/>
    </xf>
    <xf numFmtId="170" fontId="13" fillId="0" borderId="49" xfId="0" applyNumberFormat="1" applyFont="1" applyBorder="1" applyAlignment="1" applyProtection="1">
      <alignment horizontal="center" vertical="center"/>
      <protection locked="0"/>
    </xf>
    <xf numFmtId="170" fontId="13" fillId="0" borderId="46" xfId="0" applyNumberFormat="1" applyFont="1" applyBorder="1" applyAlignment="1" applyProtection="1">
      <alignment horizontal="center" vertical="center"/>
      <protection locked="0"/>
    </xf>
    <xf numFmtId="170" fontId="13" fillId="0" borderId="37" xfId="0" applyNumberFormat="1" applyFont="1" applyBorder="1" applyAlignment="1" applyProtection="1">
      <alignment horizontal="center" vertical="center"/>
      <protection locked="0"/>
    </xf>
    <xf numFmtId="170" fontId="13" fillId="0" borderId="37" xfId="0" applyNumberFormat="1" applyFont="1" applyBorder="1" applyAlignment="1" applyProtection="1">
      <alignment horizontal="center" vertical="center"/>
      <protection/>
    </xf>
    <xf numFmtId="170" fontId="13" fillId="0" borderId="46" xfId="0" applyNumberFormat="1" applyFont="1" applyBorder="1" applyAlignment="1" applyProtection="1">
      <alignment horizontal="center" vertical="center"/>
      <protection/>
    </xf>
    <xf numFmtId="170" fontId="13" fillId="0" borderId="50" xfId="0" applyNumberFormat="1" applyFont="1" applyBorder="1" applyAlignment="1" applyProtection="1">
      <alignment horizontal="center" vertical="center"/>
      <protection locked="0"/>
    </xf>
    <xf numFmtId="170" fontId="13" fillId="0" borderId="47" xfId="0" applyNumberFormat="1" applyFont="1" applyBorder="1" applyAlignment="1" applyProtection="1">
      <alignment horizontal="center" vertical="center"/>
      <protection locked="0"/>
    </xf>
    <xf numFmtId="170" fontId="13" fillId="0" borderId="51" xfId="0" applyNumberFormat="1" applyFont="1" applyBorder="1" applyAlignment="1" applyProtection="1">
      <alignment horizontal="center" vertical="center"/>
      <protection locked="0"/>
    </xf>
    <xf numFmtId="170" fontId="13" fillId="0" borderId="51" xfId="0" applyNumberFormat="1" applyFont="1" applyBorder="1" applyAlignment="1" applyProtection="1">
      <alignment horizontal="center" vertical="center"/>
      <protection/>
    </xf>
    <xf numFmtId="170" fontId="13" fillId="0" borderId="47" xfId="0" applyNumberFormat="1" applyFont="1" applyBorder="1" applyAlignment="1" applyProtection="1">
      <alignment horizontal="center" vertical="center"/>
      <protection/>
    </xf>
    <xf numFmtId="170" fontId="13" fillId="0" borderId="52" xfId="0" applyNumberFormat="1" applyFont="1" applyBorder="1" applyAlignment="1" applyProtection="1">
      <alignment horizontal="center" vertical="center"/>
      <protection locked="0"/>
    </xf>
    <xf numFmtId="170" fontId="13" fillId="0" borderId="45" xfId="0" applyNumberFormat="1" applyFont="1" applyBorder="1" applyAlignment="1" applyProtection="1">
      <alignment horizontal="center" vertical="center"/>
      <protection locked="0"/>
    </xf>
    <xf numFmtId="170" fontId="13" fillId="0" borderId="38" xfId="0" applyNumberFormat="1" applyFont="1" applyBorder="1" applyAlignment="1" applyProtection="1">
      <alignment horizontal="center" vertical="center"/>
      <protection locked="0"/>
    </xf>
    <xf numFmtId="170" fontId="13" fillId="0" borderId="38" xfId="0" applyNumberFormat="1" applyFont="1" applyBorder="1" applyAlignment="1" applyProtection="1">
      <alignment horizontal="center" vertical="center"/>
      <protection/>
    </xf>
    <xf numFmtId="170" fontId="13" fillId="0" borderId="45" xfId="0" applyNumberFormat="1" applyFont="1" applyBorder="1" applyAlignment="1" applyProtection="1">
      <alignment horizontal="center" vertical="center"/>
      <protection/>
    </xf>
    <xf numFmtId="170" fontId="13" fillId="0" borderId="53" xfId="0" applyNumberFormat="1" applyFont="1" applyBorder="1" applyAlignment="1" applyProtection="1">
      <alignment horizontal="center" vertical="center"/>
      <protection locked="0"/>
    </xf>
    <xf numFmtId="170" fontId="13" fillId="0" borderId="13" xfId="0" applyNumberFormat="1" applyFont="1" applyFill="1" applyBorder="1" applyAlignment="1" applyProtection="1">
      <alignment horizontal="center" vertical="center"/>
      <protection/>
    </xf>
    <xf numFmtId="170" fontId="13" fillId="0" borderId="54" xfId="0" applyNumberFormat="1" applyFont="1" applyFill="1" applyBorder="1" applyAlignment="1" applyProtection="1">
      <alignment horizontal="center" vertical="center"/>
      <protection/>
    </xf>
    <xf numFmtId="3" fontId="13" fillId="0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wrapText="1"/>
      <protection/>
    </xf>
    <xf numFmtId="0" fontId="6" fillId="0" borderId="1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wrapText="1"/>
      <protection/>
    </xf>
    <xf numFmtId="0" fontId="6" fillId="0" borderId="3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wrapText="1"/>
      <protection/>
    </xf>
    <xf numFmtId="0" fontId="6" fillId="0" borderId="2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/>
      <protection/>
    </xf>
    <xf numFmtId="0" fontId="14" fillId="0" borderId="30" xfId="0" applyFont="1" applyBorder="1" applyAlignment="1" applyProtection="1">
      <alignment/>
      <protection/>
    </xf>
    <xf numFmtId="0" fontId="14" fillId="0" borderId="31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164" fontId="14" fillId="0" borderId="56" xfId="0" applyNumberFormat="1" applyFont="1" applyBorder="1" applyAlignment="1" applyProtection="1">
      <alignment/>
      <protection/>
    </xf>
    <xf numFmtId="164" fontId="14" fillId="0" borderId="57" xfId="0" applyNumberFormat="1" applyFont="1" applyBorder="1" applyAlignment="1" applyProtection="1">
      <alignment/>
      <protection/>
    </xf>
    <xf numFmtId="0" fontId="14" fillId="0" borderId="57" xfId="0" applyFont="1" applyBorder="1" applyAlignment="1" applyProtection="1">
      <alignment/>
      <protection/>
    </xf>
    <xf numFmtId="0" fontId="14" fillId="0" borderId="58" xfId="0" applyFont="1" applyBorder="1" applyAlignment="1" applyProtection="1">
      <alignment/>
      <protection/>
    </xf>
    <xf numFmtId="0" fontId="13" fillId="0" borderId="57" xfId="0" applyFont="1" applyBorder="1" applyAlignment="1" applyProtection="1">
      <alignment/>
      <protection/>
    </xf>
    <xf numFmtId="0" fontId="13" fillId="0" borderId="59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center"/>
      <protection/>
    </xf>
    <xf numFmtId="164" fontId="13" fillId="0" borderId="12" xfId="0" applyNumberFormat="1" applyFont="1" applyBorder="1" applyAlignment="1" applyProtection="1">
      <alignment horizontal="center"/>
      <protection/>
    </xf>
    <xf numFmtId="164" fontId="14" fillId="0" borderId="60" xfId="0" applyNumberFormat="1" applyFont="1" applyBorder="1" applyAlignment="1" applyProtection="1">
      <alignment/>
      <protection/>
    </xf>
    <xf numFmtId="164" fontId="14" fillId="0" borderId="12" xfId="0" applyNumberFormat="1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center"/>
      <protection/>
    </xf>
    <xf numFmtId="164" fontId="1" fillId="0" borderId="13" xfId="0" applyNumberFormat="1" applyFont="1" applyBorder="1" applyAlignment="1" applyProtection="1">
      <alignment horizontal="center"/>
      <protection/>
    </xf>
    <xf numFmtId="164" fontId="13" fillId="0" borderId="13" xfId="0" applyNumberFormat="1" applyFont="1" applyBorder="1" applyAlignment="1" applyProtection="1">
      <alignment horizontal="center"/>
      <protection/>
    </xf>
    <xf numFmtId="164" fontId="14" fillId="0" borderId="61" xfId="0" applyNumberFormat="1" applyFont="1" applyBorder="1" applyAlignment="1" applyProtection="1">
      <alignment/>
      <protection/>
    </xf>
    <xf numFmtId="164" fontId="14" fillId="0" borderId="13" xfId="0" applyNumberFormat="1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9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34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49" fontId="1" fillId="0" borderId="44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1" fillId="0" borderId="45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49" fontId="1" fillId="0" borderId="46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49" fontId="1" fillId="0" borderId="0" xfId="0" applyNumberFormat="1" applyFont="1" applyAlignment="1" applyProtection="1">
      <alignment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49" fontId="1" fillId="0" borderId="48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49" fontId="6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6" fillId="0" borderId="20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top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49" fontId="6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11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 applyProtection="1">
      <alignment horizontal="center" vertical="center" shrinkToFit="1"/>
      <protection/>
    </xf>
    <xf numFmtId="4" fontId="13" fillId="0" borderId="58" xfId="0" applyNumberFormat="1" applyFont="1" applyBorder="1" applyAlignment="1" applyProtection="1">
      <alignment horizontal="center" vertical="center" shrinkToFit="1"/>
      <protection/>
    </xf>
    <xf numFmtId="4" fontId="13" fillId="0" borderId="63" xfId="0" applyNumberFormat="1" applyFont="1" applyBorder="1" applyAlignment="1" applyProtection="1">
      <alignment horizontal="center" vertical="center" shrinkToFit="1"/>
      <protection/>
    </xf>
    <xf numFmtId="4" fontId="13" fillId="0" borderId="64" xfId="0" applyNumberFormat="1" applyFont="1" applyBorder="1" applyAlignment="1" applyProtection="1">
      <alignment horizontal="center" vertical="center" shrinkToFit="1"/>
      <protection/>
    </xf>
    <xf numFmtId="3" fontId="13" fillId="0" borderId="11" xfId="0" applyNumberFormat="1" applyFont="1" applyFill="1" applyBorder="1" applyAlignment="1" applyProtection="1">
      <alignment horizontal="center" vertical="center" shrinkToFit="1"/>
      <protection/>
    </xf>
    <xf numFmtId="3" fontId="13" fillId="0" borderId="61" xfId="0" applyNumberFormat="1" applyFont="1" applyFill="1" applyBorder="1" applyAlignment="1" applyProtection="1">
      <alignment horizontal="center" vertical="center" shrinkToFit="1"/>
      <protection/>
    </xf>
    <xf numFmtId="3" fontId="13" fillId="0" borderId="65" xfId="0" applyNumberFormat="1" applyFont="1" applyFill="1" applyBorder="1" applyAlignment="1" applyProtection="1">
      <alignment horizontal="center" vertical="center" shrinkToFit="1"/>
      <protection/>
    </xf>
    <xf numFmtId="3" fontId="13" fillId="0" borderId="12" xfId="0" applyNumberFormat="1" applyFont="1" applyBorder="1" applyAlignment="1" applyProtection="1">
      <alignment horizontal="center" vertical="center" shrinkToFit="1"/>
      <protection/>
    </xf>
    <xf numFmtId="3" fontId="13" fillId="0" borderId="60" xfId="0" applyNumberFormat="1" applyFont="1" applyBorder="1" applyAlignment="1" applyProtection="1">
      <alignment horizontal="center" vertical="center" shrinkToFit="1"/>
      <protection/>
    </xf>
    <xf numFmtId="3" fontId="13" fillId="0" borderId="56" xfId="0" applyNumberFormat="1" applyFont="1" applyBorder="1" applyAlignment="1" applyProtection="1">
      <alignment horizontal="center" vertical="center" shrinkToFit="1"/>
      <protection/>
    </xf>
    <xf numFmtId="3" fontId="13" fillId="0" borderId="19" xfId="0" applyNumberFormat="1" applyFont="1" applyBorder="1" applyAlignment="1" applyProtection="1">
      <alignment horizontal="center" vertical="center" shrinkToFit="1"/>
      <protection/>
    </xf>
    <xf numFmtId="3" fontId="13" fillId="0" borderId="66" xfId="0" applyNumberFormat="1" applyFont="1" applyBorder="1" applyAlignment="1" applyProtection="1">
      <alignment horizontal="center" vertical="center" shrinkToFit="1"/>
      <protection/>
    </xf>
    <xf numFmtId="3" fontId="18" fillId="0" borderId="66" xfId="0" applyNumberFormat="1" applyFont="1" applyBorder="1" applyAlignment="1" applyProtection="1">
      <alignment horizontal="center" vertical="center" shrinkToFit="1"/>
      <protection locked="0"/>
    </xf>
    <xf numFmtId="3" fontId="13" fillId="0" borderId="67" xfId="0" applyNumberFormat="1" applyFont="1" applyBorder="1" applyAlignment="1" applyProtection="1">
      <alignment horizontal="center" vertical="center" shrinkToFit="1"/>
      <protection/>
    </xf>
    <xf numFmtId="3" fontId="13" fillId="0" borderId="18" xfId="0" applyNumberFormat="1" applyFont="1" applyBorder="1" applyAlignment="1" applyProtection="1">
      <alignment horizontal="center" vertical="center" shrinkToFit="1"/>
      <protection/>
    </xf>
    <xf numFmtId="3" fontId="13" fillId="0" borderId="68" xfId="0" applyNumberFormat="1" applyFont="1" applyBorder="1" applyAlignment="1" applyProtection="1">
      <alignment horizontal="center" vertical="center" shrinkToFit="1"/>
      <protection/>
    </xf>
    <xf numFmtId="3" fontId="13" fillId="0" borderId="69" xfId="0" applyNumberFormat="1" applyFont="1" applyBorder="1" applyAlignment="1" applyProtection="1">
      <alignment horizontal="center" vertical="center" shrinkToFit="1"/>
      <protection/>
    </xf>
    <xf numFmtId="3" fontId="13" fillId="0" borderId="17" xfId="0" applyNumberFormat="1" applyFont="1" applyFill="1" applyBorder="1" applyAlignment="1" applyProtection="1">
      <alignment horizontal="center" vertical="center" shrinkToFit="1"/>
      <protection/>
    </xf>
    <xf numFmtId="3" fontId="13" fillId="0" borderId="21" xfId="0" applyNumberFormat="1" applyFont="1" applyBorder="1" applyAlignment="1" applyProtection="1">
      <alignment horizontal="center" vertical="center" shrinkToFit="1"/>
      <protection/>
    </xf>
    <xf numFmtId="3" fontId="13" fillId="0" borderId="70" xfId="0" applyNumberFormat="1" applyFont="1" applyBorder="1" applyAlignment="1" applyProtection="1">
      <alignment horizontal="center" vertical="center" shrinkToFit="1"/>
      <protection/>
    </xf>
    <xf numFmtId="3" fontId="18" fillId="0" borderId="70" xfId="0" applyNumberFormat="1" applyFont="1" applyBorder="1" applyAlignment="1" applyProtection="1">
      <alignment horizontal="center" vertical="center" shrinkToFit="1"/>
      <protection locked="0"/>
    </xf>
    <xf numFmtId="3" fontId="13" fillId="0" borderId="71" xfId="0" applyNumberFormat="1" applyFont="1" applyBorder="1" applyAlignment="1" applyProtection="1">
      <alignment horizontal="center" vertical="center" shrinkToFit="1"/>
      <protection/>
    </xf>
    <xf numFmtId="3" fontId="13" fillId="0" borderId="13" xfId="0" applyNumberFormat="1" applyFont="1" applyBorder="1" applyAlignment="1" applyProtection="1">
      <alignment horizontal="center" vertical="center" shrinkToFit="1"/>
      <protection/>
    </xf>
    <xf numFmtId="3" fontId="13" fillId="0" borderId="72" xfId="0" applyNumberFormat="1" applyFont="1" applyBorder="1" applyAlignment="1" applyProtection="1">
      <alignment horizontal="center" vertical="center" shrinkToFit="1"/>
      <protection/>
    </xf>
    <xf numFmtId="3" fontId="18" fillId="0" borderId="72" xfId="0" applyNumberFormat="1" applyFont="1" applyBorder="1" applyAlignment="1" applyProtection="1">
      <alignment horizontal="center" vertical="center" shrinkToFit="1"/>
      <protection locked="0"/>
    </xf>
    <xf numFmtId="3" fontId="13" fillId="0" borderId="36" xfId="0" applyNumberFormat="1" applyFont="1" applyFill="1" applyBorder="1" applyAlignment="1" applyProtection="1">
      <alignment horizontal="center" vertical="center" shrinkToFit="1"/>
      <protection/>
    </xf>
    <xf numFmtId="3" fontId="18" fillId="0" borderId="11" xfId="0" applyNumberFormat="1" applyFont="1" applyFill="1" applyBorder="1" applyAlignment="1" applyProtection="1">
      <alignment horizontal="center" vertical="center" shrinkToFit="1"/>
      <protection locked="0"/>
    </xf>
    <xf numFmtId="3" fontId="18" fillId="0" borderId="36" xfId="0" applyNumberFormat="1" applyFont="1" applyFill="1" applyBorder="1" applyAlignment="1" applyProtection="1">
      <alignment horizontal="center" vertical="center" shrinkToFit="1"/>
      <protection locked="0"/>
    </xf>
    <xf numFmtId="3" fontId="13" fillId="0" borderId="0" xfId="0" applyNumberFormat="1" applyFont="1" applyBorder="1" applyAlignment="1" applyProtection="1">
      <alignment horizontal="center" vertical="center" shrinkToFit="1"/>
      <protection/>
    </xf>
    <xf numFmtId="3" fontId="13" fillId="0" borderId="39" xfId="0" applyNumberFormat="1" applyFont="1" applyBorder="1" applyAlignment="1" applyProtection="1">
      <alignment horizontal="center" vertical="center" shrinkToFit="1"/>
      <protection/>
    </xf>
    <xf numFmtId="3" fontId="13" fillId="0" borderId="40" xfId="0" applyNumberFormat="1" applyFont="1" applyBorder="1" applyAlignment="1" applyProtection="1">
      <alignment horizontal="center" vertical="center" shrinkToFit="1"/>
      <protection/>
    </xf>
    <xf numFmtId="3" fontId="18" fillId="0" borderId="19" xfId="0" applyNumberFormat="1" applyFont="1" applyBorder="1" applyAlignment="1" applyProtection="1">
      <alignment horizontal="center" vertical="center" shrinkToFit="1"/>
      <protection locked="0"/>
    </xf>
    <xf numFmtId="3" fontId="13" fillId="0" borderId="41" xfId="0" applyNumberFormat="1" applyFont="1" applyBorder="1" applyAlignment="1" applyProtection="1">
      <alignment horizontal="center" vertical="center" shrinkToFit="1"/>
      <protection/>
    </xf>
    <xf numFmtId="3" fontId="18" fillId="0" borderId="18" xfId="0" applyNumberFormat="1" applyFont="1" applyBorder="1" applyAlignment="1" applyProtection="1">
      <alignment horizontal="center" vertical="center" shrinkToFit="1"/>
      <protection locked="0"/>
    </xf>
    <xf numFmtId="3" fontId="13" fillId="0" borderId="20" xfId="0" applyNumberFormat="1" applyFont="1" applyBorder="1" applyAlignment="1" applyProtection="1">
      <alignment horizontal="center" vertical="center" shrinkToFit="1"/>
      <protection/>
    </xf>
    <xf numFmtId="3" fontId="13" fillId="0" borderId="37" xfId="0" applyNumberFormat="1" applyFont="1" applyBorder="1" applyAlignment="1" applyProtection="1">
      <alignment horizontal="center" vertical="center" shrinkToFit="1"/>
      <protection/>
    </xf>
    <xf numFmtId="3" fontId="13" fillId="0" borderId="46" xfId="0" applyNumberFormat="1" applyFont="1" applyBorder="1" applyAlignment="1" applyProtection="1">
      <alignment horizontal="center" vertical="center" shrinkToFit="1"/>
      <protection/>
    </xf>
    <xf numFmtId="3" fontId="13" fillId="0" borderId="38" xfId="0" applyNumberFormat="1" applyFont="1" applyBorder="1" applyAlignment="1" applyProtection="1">
      <alignment horizontal="center" vertical="center" shrinkToFit="1"/>
      <protection/>
    </xf>
    <xf numFmtId="3" fontId="13" fillId="0" borderId="45" xfId="0" applyNumberFormat="1" applyFont="1" applyBorder="1" applyAlignment="1" applyProtection="1">
      <alignment horizontal="center" vertical="center" shrinkToFit="1"/>
      <protection/>
    </xf>
    <xf numFmtId="3" fontId="18" fillId="2" borderId="36" xfId="0" applyNumberFormat="1" applyFont="1" applyFill="1" applyBorder="1" applyAlignment="1" applyProtection="1">
      <alignment horizontal="center" vertical="center" shrinkToFit="1"/>
      <protection locked="0"/>
    </xf>
    <xf numFmtId="3" fontId="18" fillId="2" borderId="11" xfId="0" applyNumberFormat="1" applyFont="1" applyFill="1" applyBorder="1" applyAlignment="1" applyProtection="1">
      <alignment horizontal="center" vertical="center" shrinkToFit="1"/>
      <protection locked="0"/>
    </xf>
    <xf numFmtId="3" fontId="13" fillId="2" borderId="36" xfId="0" applyNumberFormat="1" applyFont="1" applyFill="1" applyBorder="1" applyAlignment="1" applyProtection="1">
      <alignment horizontal="center" vertical="center" shrinkToFit="1"/>
      <protection/>
    </xf>
    <xf numFmtId="3" fontId="0" fillId="0" borderId="0" xfId="0" applyNumberFormat="1" applyAlignment="1">
      <alignment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3" fontId="13" fillId="0" borderId="22" xfId="0" applyNumberFormat="1" applyFont="1" applyFill="1" applyBorder="1" applyAlignment="1" applyProtection="1">
      <alignment horizontal="center" vertical="center" shrinkToFit="1"/>
      <protection/>
    </xf>
    <xf numFmtId="3" fontId="18" fillId="0" borderId="22" xfId="0" applyNumberFormat="1" applyFont="1" applyFill="1" applyBorder="1" applyAlignment="1" applyProtection="1">
      <alignment horizontal="center" vertical="center" shrinkToFit="1"/>
      <protection locked="0"/>
    </xf>
    <xf numFmtId="3" fontId="13" fillId="0" borderId="23" xfId="0" applyNumberFormat="1" applyFont="1" applyBorder="1" applyAlignment="1" applyProtection="1">
      <alignment horizontal="center" vertical="center" shrinkToFit="1"/>
      <protection/>
    </xf>
    <xf numFmtId="3" fontId="13" fillId="0" borderId="73" xfId="0" applyNumberFormat="1" applyFont="1" applyBorder="1" applyAlignment="1" applyProtection="1">
      <alignment horizontal="center" vertical="center" shrinkToFit="1"/>
      <protection/>
    </xf>
    <xf numFmtId="3" fontId="13" fillId="0" borderId="74" xfId="0" applyNumberFormat="1" applyFont="1" applyBorder="1" applyAlignment="1" applyProtection="1">
      <alignment horizontal="center" vertical="center" shrinkToFit="1"/>
      <protection/>
    </xf>
    <xf numFmtId="3" fontId="13" fillId="0" borderId="75" xfId="0" applyNumberFormat="1" applyFont="1" applyBorder="1" applyAlignment="1" applyProtection="1">
      <alignment horizontal="center" vertical="center" shrinkToFit="1"/>
      <protection/>
    </xf>
    <xf numFmtId="3" fontId="13" fillId="0" borderId="14" xfId="0" applyNumberFormat="1" applyFont="1" applyBorder="1" applyAlignment="1" applyProtection="1">
      <alignment horizontal="center" vertical="center" shrinkToFit="1"/>
      <protection/>
    </xf>
    <xf numFmtId="3" fontId="13" fillId="0" borderId="16" xfId="0" applyNumberFormat="1" applyFont="1" applyBorder="1" applyAlignment="1" applyProtection="1">
      <alignment horizontal="center" vertical="center" shrinkToFit="1"/>
      <protection/>
    </xf>
    <xf numFmtId="3" fontId="18" fillId="2" borderId="22" xfId="0" applyNumberFormat="1" applyFont="1" applyFill="1" applyBorder="1" applyAlignment="1" applyProtection="1">
      <alignment horizontal="center" vertical="center" shrinkToFit="1"/>
      <protection locked="0"/>
    </xf>
    <xf numFmtId="3" fontId="13" fillId="2" borderId="22" xfId="0" applyNumberFormat="1" applyFont="1" applyFill="1" applyBorder="1" applyAlignment="1" applyProtection="1">
      <alignment horizontal="center" vertical="center" shrinkToFit="1"/>
      <protection/>
    </xf>
    <xf numFmtId="170" fontId="18" fillId="0" borderId="11" xfId="0" applyNumberFormat="1" applyFont="1" applyFill="1" applyBorder="1" applyAlignment="1" applyProtection="1">
      <alignment horizontal="center" vertical="center"/>
      <protection/>
    </xf>
    <xf numFmtId="170" fontId="18" fillId="3" borderId="11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3" fontId="21" fillId="0" borderId="36" xfId="0" applyNumberFormat="1" applyFont="1" applyFill="1" applyBorder="1" applyAlignment="1" applyProtection="1">
      <alignment horizontal="center" vertical="center" shrinkToFit="1"/>
      <protection/>
    </xf>
    <xf numFmtId="3" fontId="21" fillId="0" borderId="11" xfId="0" applyNumberFormat="1" applyFont="1" applyFill="1" applyBorder="1" applyAlignment="1" applyProtection="1">
      <alignment horizontal="center" vertical="center" shrinkToFit="1"/>
      <protection/>
    </xf>
    <xf numFmtId="3" fontId="21" fillId="0" borderId="11" xfId="0" applyNumberFormat="1" applyFont="1" applyFill="1" applyBorder="1" applyAlignment="1" applyProtection="1">
      <alignment horizontal="center" vertical="center" shrinkToFit="1"/>
      <protection locked="0"/>
    </xf>
    <xf numFmtId="3" fontId="21" fillId="0" borderId="65" xfId="0" applyNumberFormat="1" applyFont="1" applyFill="1" applyBorder="1" applyAlignment="1" applyProtection="1">
      <alignment horizontal="center" vertical="center" shrinkToFit="1"/>
      <protection/>
    </xf>
    <xf numFmtId="4" fontId="21" fillId="0" borderId="62" xfId="0" applyNumberFormat="1" applyFont="1" applyFill="1" applyBorder="1" applyAlignment="1" applyProtection="1">
      <alignment horizontal="center" vertical="center" shrinkToFit="1"/>
      <protection/>
    </xf>
    <xf numFmtId="3" fontId="21" fillId="0" borderId="22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Font="1" applyFill="1" applyAlignment="1" applyProtection="1">
      <alignment/>
      <protection/>
    </xf>
    <xf numFmtId="4" fontId="13" fillId="0" borderId="11" xfId="0" applyNumberFormat="1" applyFont="1" applyFill="1" applyBorder="1" applyAlignment="1" applyProtection="1">
      <alignment horizontal="center" vertical="center" shrinkToFit="1"/>
      <protection/>
    </xf>
    <xf numFmtId="171" fontId="13" fillId="0" borderId="17" xfId="0" applyNumberFormat="1" applyFont="1" applyFill="1" applyBorder="1" applyAlignment="1" applyProtection="1">
      <alignment horizontal="center" vertical="center" shrinkToFit="1"/>
      <protection/>
    </xf>
    <xf numFmtId="4" fontId="13" fillId="0" borderId="17" xfId="0" applyNumberFormat="1" applyFont="1" applyFill="1" applyBorder="1" applyAlignment="1" applyProtection="1">
      <alignment horizontal="center" vertical="center" shrinkToFit="1"/>
      <protection/>
    </xf>
    <xf numFmtId="4" fontId="21" fillId="0" borderId="11" xfId="0" applyNumberFormat="1" applyFont="1" applyFill="1" applyBorder="1" applyAlignment="1" applyProtection="1">
      <alignment horizontal="center" vertical="center" shrinkToFit="1"/>
      <protection/>
    </xf>
    <xf numFmtId="171" fontId="13" fillId="0" borderId="60" xfId="0" applyNumberFormat="1" applyFont="1" applyBorder="1" applyAlignment="1" applyProtection="1">
      <alignment horizontal="center" vertical="center" shrinkToFit="1"/>
      <protection/>
    </xf>
    <xf numFmtId="4" fontId="13" fillId="0" borderId="61" xfId="0" applyNumberFormat="1" applyFont="1" applyFill="1" applyBorder="1" applyAlignment="1" applyProtection="1">
      <alignment horizontal="center" vertical="center" shrinkToFit="1"/>
      <protection/>
    </xf>
    <xf numFmtId="4" fontId="13" fillId="0" borderId="60" xfId="0" applyNumberFormat="1" applyFont="1" applyBorder="1" applyAlignment="1" applyProtection="1">
      <alignment horizontal="center" vertical="center" shrinkToFit="1"/>
      <protection/>
    </xf>
    <xf numFmtId="4" fontId="13" fillId="0" borderId="66" xfId="0" applyNumberFormat="1" applyFont="1" applyBorder="1" applyAlignment="1" applyProtection="1">
      <alignment horizontal="center" vertical="center" shrinkToFit="1"/>
      <protection/>
    </xf>
    <xf numFmtId="4" fontId="18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21" fillId="0" borderId="11" xfId="0" applyNumberFormat="1" applyFont="1" applyFill="1" applyBorder="1" applyAlignment="1" applyProtection="1">
      <alignment horizontal="center" vertical="center" shrinkToFit="1"/>
      <protection locked="0"/>
    </xf>
    <xf numFmtId="171" fontId="18" fillId="0" borderId="66" xfId="0" applyNumberFormat="1" applyFont="1" applyBorder="1" applyAlignment="1" applyProtection="1">
      <alignment horizontal="center" vertical="center" shrinkToFit="1"/>
      <protection locked="0"/>
    </xf>
    <xf numFmtId="171" fontId="18" fillId="0" borderId="70" xfId="0" applyNumberFormat="1" applyFont="1" applyBorder="1" applyAlignment="1" applyProtection="1">
      <alignment horizontal="center" vertical="center" shrinkToFit="1"/>
      <protection locked="0"/>
    </xf>
    <xf numFmtId="171" fontId="18" fillId="0" borderId="72" xfId="0" applyNumberFormat="1" applyFont="1" applyBorder="1" applyAlignment="1" applyProtection="1">
      <alignment horizontal="center" vertical="center" shrinkToFit="1"/>
      <protection locked="0"/>
    </xf>
    <xf numFmtId="4" fontId="13" fillId="0" borderId="12" xfId="0" applyNumberFormat="1" applyFont="1" applyBorder="1" applyAlignment="1" applyProtection="1">
      <alignment horizontal="center" vertical="center" shrinkToFit="1"/>
      <protection/>
    </xf>
    <xf numFmtId="4" fontId="13" fillId="0" borderId="19" xfId="0" applyNumberFormat="1" applyFont="1" applyBorder="1" applyAlignment="1" applyProtection="1">
      <alignment horizontal="center" vertical="center" shrinkToFit="1"/>
      <protection/>
    </xf>
    <xf numFmtId="4" fontId="13" fillId="0" borderId="68" xfId="0" applyNumberFormat="1" applyFont="1" applyBorder="1" applyAlignment="1" applyProtection="1">
      <alignment horizontal="center" vertical="center" shrinkToFit="1"/>
      <protection/>
    </xf>
    <xf numFmtId="4" fontId="13" fillId="0" borderId="18" xfId="0" applyNumberFormat="1" applyFont="1" applyBorder="1" applyAlignment="1" applyProtection="1">
      <alignment horizontal="center" vertical="center" shrinkToFit="1"/>
      <protection/>
    </xf>
    <xf numFmtId="4" fontId="18" fillId="0" borderId="66" xfId="0" applyNumberFormat="1" applyFont="1" applyBorder="1" applyAlignment="1" applyProtection="1">
      <alignment horizontal="center" vertical="center" shrinkToFit="1"/>
      <protection locked="0"/>
    </xf>
    <xf numFmtId="4" fontId="13" fillId="0" borderId="70" xfId="0" applyNumberFormat="1" applyFont="1" applyBorder="1" applyAlignment="1" applyProtection="1">
      <alignment horizontal="center" vertical="center" shrinkToFit="1"/>
      <protection/>
    </xf>
    <xf numFmtId="4" fontId="13" fillId="0" borderId="21" xfId="0" applyNumberFormat="1" applyFont="1" applyBorder="1" applyAlignment="1" applyProtection="1">
      <alignment horizontal="center" vertical="center" shrinkToFit="1"/>
      <protection/>
    </xf>
    <xf numFmtId="4" fontId="18" fillId="0" borderId="70" xfId="0" applyNumberFormat="1" applyFont="1" applyBorder="1" applyAlignment="1" applyProtection="1">
      <alignment horizontal="center" vertical="center" shrinkToFit="1"/>
      <protection locked="0"/>
    </xf>
    <xf numFmtId="4" fontId="13" fillId="0" borderId="72" xfId="0" applyNumberFormat="1" applyFont="1" applyBorder="1" applyAlignment="1" applyProtection="1">
      <alignment horizontal="center" vertical="center" shrinkToFit="1"/>
      <protection/>
    </xf>
    <xf numFmtId="4" fontId="13" fillId="0" borderId="13" xfId="0" applyNumberFormat="1" applyFont="1" applyBorder="1" applyAlignment="1" applyProtection="1">
      <alignment horizontal="center" vertical="center" shrinkToFit="1"/>
      <protection/>
    </xf>
    <xf numFmtId="4" fontId="18" fillId="0" borderId="72" xfId="0" applyNumberFormat="1" applyFont="1" applyBorder="1" applyAlignment="1" applyProtection="1">
      <alignment horizontal="center" vertical="center" shrinkToFit="1"/>
      <protection locked="0"/>
    </xf>
    <xf numFmtId="4" fontId="21" fillId="0" borderId="36" xfId="0" applyNumberFormat="1" applyFont="1" applyFill="1" applyBorder="1" applyAlignment="1" applyProtection="1">
      <alignment horizontal="center" vertical="center" shrinkToFit="1"/>
      <protection/>
    </xf>
    <xf numFmtId="4" fontId="13" fillId="0" borderId="36" xfId="0" applyNumberFormat="1" applyFont="1" applyFill="1" applyBorder="1" applyAlignment="1" applyProtection="1">
      <alignment horizontal="center" vertical="center" shrinkToFit="1"/>
      <protection/>
    </xf>
    <xf numFmtId="4" fontId="18" fillId="0" borderId="36" xfId="0" applyNumberFormat="1" applyFont="1" applyFill="1" applyBorder="1" applyAlignment="1" applyProtection="1">
      <alignment horizontal="center" vertical="center" shrinkToFit="1"/>
      <protection locked="0"/>
    </xf>
    <xf numFmtId="4" fontId="13" fillId="0" borderId="60" xfId="0" applyNumberFormat="1" applyFont="1" applyBorder="1" applyAlignment="1" applyProtection="1">
      <alignment horizontal="center" vertical="center" shrinkToFit="1"/>
      <protection locked="0"/>
    </xf>
    <xf numFmtId="4" fontId="13" fillId="0" borderId="66" xfId="0" applyNumberFormat="1" applyFont="1" applyBorder="1" applyAlignment="1" applyProtection="1">
      <alignment horizontal="center" vertical="center" shrinkToFit="1"/>
      <protection locked="0"/>
    </xf>
    <xf numFmtId="4" fontId="13" fillId="0" borderId="70" xfId="0" applyNumberFormat="1" applyFont="1" applyBorder="1" applyAlignment="1" applyProtection="1">
      <alignment horizontal="center" vertical="center" shrinkToFit="1"/>
      <protection locked="0"/>
    </xf>
    <xf numFmtId="4" fontId="13" fillId="0" borderId="72" xfId="0" applyNumberFormat="1" applyFont="1" applyBorder="1" applyAlignment="1" applyProtection="1">
      <alignment horizontal="center" vertical="center" shrinkToFit="1"/>
      <protection locked="0"/>
    </xf>
    <xf numFmtId="4" fontId="13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13" fillId="0" borderId="18" xfId="0" applyNumberFormat="1" applyFont="1" applyBorder="1" applyAlignment="1" applyProtection="1">
      <alignment horizontal="center" vertical="center" shrinkToFit="1"/>
      <protection locked="0"/>
    </xf>
    <xf numFmtId="4" fontId="13" fillId="0" borderId="19" xfId="0" applyNumberFormat="1" applyFont="1" applyBorder="1" applyAlignment="1" applyProtection="1">
      <alignment horizontal="center" vertical="center" shrinkToFit="1"/>
      <protection locked="0"/>
    </xf>
    <xf numFmtId="4" fontId="13" fillId="0" borderId="20" xfId="0" applyNumberFormat="1" applyFont="1" applyBorder="1" applyAlignment="1" applyProtection="1">
      <alignment horizontal="center" vertical="center" shrinkToFit="1"/>
      <protection locked="0"/>
    </xf>
    <xf numFmtId="4" fontId="13" fillId="0" borderId="46" xfId="0" applyNumberFormat="1" applyFont="1" applyBorder="1" applyAlignment="1" applyProtection="1">
      <alignment horizontal="center" vertical="center" shrinkToFit="1"/>
      <protection/>
    </xf>
    <xf numFmtId="4" fontId="13" fillId="0" borderId="45" xfId="0" applyNumberFormat="1" applyFont="1" applyBorder="1" applyAlignment="1" applyProtection="1">
      <alignment horizontal="center" vertical="center" shrinkToFit="1"/>
      <protection locked="0"/>
    </xf>
    <xf numFmtId="4" fontId="13" fillId="0" borderId="21" xfId="0" applyNumberFormat="1" applyFont="1" applyBorder="1" applyAlignment="1" applyProtection="1">
      <alignment horizontal="center" vertical="center" shrinkToFit="1"/>
      <protection locked="0"/>
    </xf>
    <xf numFmtId="3" fontId="23" fillId="0" borderId="36" xfId="0" applyNumberFormat="1" applyFont="1" applyFill="1" applyBorder="1" applyAlignment="1" applyProtection="1">
      <alignment horizontal="center" vertical="center" shrinkToFit="1"/>
      <protection/>
    </xf>
    <xf numFmtId="3" fontId="23" fillId="0" borderId="11" xfId="0" applyNumberFormat="1" applyFont="1" applyFill="1" applyBorder="1" applyAlignment="1" applyProtection="1">
      <alignment horizontal="center" vertical="center" shrinkToFit="1"/>
      <protection/>
    </xf>
    <xf numFmtId="3" fontId="23" fillId="0" borderId="22" xfId="0" applyNumberFormat="1" applyFont="1" applyFill="1" applyBorder="1" applyAlignment="1" applyProtection="1">
      <alignment horizontal="center" vertical="center" shrinkToFit="1"/>
      <protection/>
    </xf>
    <xf numFmtId="4" fontId="23" fillId="0" borderId="11" xfId="0" applyNumberFormat="1" applyFont="1" applyFill="1" applyBorder="1" applyAlignment="1" applyProtection="1">
      <alignment horizontal="center" vertical="center" shrinkToFit="1"/>
      <protection/>
    </xf>
    <xf numFmtId="49" fontId="3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49" fontId="15" fillId="0" borderId="22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7" fillId="0" borderId="22" xfId="0" applyNumberFormat="1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4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9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80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164" fontId="13" fillId="0" borderId="51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164" fontId="13" fillId="0" borderId="37" xfId="0" applyNumberFormat="1" applyFont="1" applyFill="1" applyBorder="1" applyAlignment="1">
      <alignment horizontal="center" vertical="center"/>
    </xf>
    <xf numFmtId="164" fontId="13" fillId="0" borderId="81" xfId="0" applyNumberFormat="1" applyFont="1" applyFill="1" applyBorder="1" applyAlignment="1">
      <alignment horizontal="center" vertical="center"/>
    </xf>
    <xf numFmtId="164" fontId="13" fillId="0" borderId="38" xfId="0" applyNumberFormat="1" applyFont="1" applyBorder="1" applyAlignment="1">
      <alignment horizontal="center"/>
    </xf>
    <xf numFmtId="164" fontId="13" fillId="0" borderId="28" xfId="0" applyNumberFormat="1" applyFont="1" applyBorder="1" applyAlignment="1">
      <alignment horizontal="center"/>
    </xf>
    <xf numFmtId="164" fontId="13" fillId="0" borderId="78" xfId="0" applyNumberFormat="1" applyFont="1" applyBorder="1" applyAlignment="1">
      <alignment horizontal="center"/>
    </xf>
    <xf numFmtId="164" fontId="13" fillId="0" borderId="76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13" fillId="0" borderId="37" xfId="0" applyNumberFormat="1" applyFont="1" applyBorder="1" applyAlignment="1">
      <alignment horizontal="center"/>
    </xf>
    <xf numFmtId="164" fontId="13" fillId="0" borderId="8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3" fontId="13" fillId="0" borderId="29" xfId="0" applyNumberFormat="1" applyFont="1" applyBorder="1" applyAlignment="1" applyProtection="1">
      <alignment horizontal="center"/>
      <protection locked="0"/>
    </xf>
    <xf numFmtId="3" fontId="13" fillId="0" borderId="43" xfId="0" applyNumberFormat="1" applyFont="1" applyBorder="1" applyAlignment="1" applyProtection="1">
      <alignment horizontal="center"/>
      <protection locked="0"/>
    </xf>
    <xf numFmtId="3" fontId="13" fillId="0" borderId="5" xfId="0" applyNumberFormat="1" applyFont="1" applyBorder="1" applyAlignment="1" applyProtection="1">
      <alignment horizontal="center"/>
      <protection locked="0"/>
    </xf>
    <xf numFmtId="3" fontId="13" fillId="0" borderId="51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164" fontId="13" fillId="0" borderId="80" xfId="0" applyNumberFormat="1" applyFont="1" applyBorder="1" applyAlignment="1" applyProtection="1">
      <alignment horizontal="center"/>
      <protection locked="0"/>
    </xf>
    <xf numFmtId="164" fontId="13" fillId="0" borderId="81" xfId="0" applyNumberFormat="1" applyFont="1" applyBorder="1" applyAlignment="1" applyProtection="1">
      <alignment horizontal="center"/>
      <protection locked="0"/>
    </xf>
    <xf numFmtId="164" fontId="13" fillId="0" borderId="5" xfId="0" applyNumberFormat="1" applyFont="1" applyBorder="1" applyAlignment="1" applyProtection="1">
      <alignment horizontal="center"/>
      <protection locked="0"/>
    </xf>
    <xf numFmtId="164" fontId="13" fillId="0" borderId="51" xfId="0" applyNumberFormat="1" applyFont="1" applyBorder="1" applyAlignment="1" applyProtection="1">
      <alignment horizontal="center"/>
      <protection locked="0"/>
    </xf>
    <xf numFmtId="164" fontId="13" fillId="0" borderId="27" xfId="0" applyNumberFormat="1" applyFont="1" applyBorder="1" applyAlignment="1">
      <alignment horizontal="center"/>
    </xf>
    <xf numFmtId="164" fontId="13" fillId="0" borderId="7" xfId="0" applyNumberFormat="1" applyFont="1" applyFill="1" applyBorder="1" applyAlignment="1" applyProtection="1">
      <alignment horizontal="center" vertical="center"/>
      <protection locked="0"/>
    </xf>
    <xf numFmtId="164" fontId="13" fillId="0" borderId="9" xfId="0" applyNumberFormat="1" applyFont="1" applyFill="1" applyBorder="1" applyAlignment="1" applyProtection="1">
      <alignment horizontal="center" vertical="center"/>
      <protection locked="0"/>
    </xf>
    <xf numFmtId="3" fontId="13" fillId="0" borderId="80" xfId="0" applyNumberFormat="1" applyFont="1" applyBorder="1" applyAlignment="1">
      <alignment horizontal="center"/>
    </xf>
    <xf numFmtId="3" fontId="13" fillId="0" borderId="8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3" fontId="13" fillId="0" borderId="5" xfId="0" applyNumberFormat="1" applyFont="1" applyBorder="1" applyAlignment="1" applyProtection="1">
      <alignment horizontal="center"/>
      <protection/>
    </xf>
    <xf numFmtId="3" fontId="13" fillId="0" borderId="51" xfId="0" applyNumberFormat="1" applyFont="1" applyBorder="1" applyAlignment="1" applyProtection="1">
      <alignment horizontal="center"/>
      <protection/>
    </xf>
    <xf numFmtId="164" fontId="13" fillId="0" borderId="5" xfId="0" applyNumberFormat="1" applyFont="1" applyBorder="1" applyAlignment="1" applyProtection="1">
      <alignment horizontal="center"/>
      <protection/>
    </xf>
    <xf numFmtId="164" fontId="13" fillId="0" borderId="51" xfId="0" applyNumberFormat="1" applyFont="1" applyBorder="1" applyAlignment="1" applyProtection="1">
      <alignment horizontal="center"/>
      <protection/>
    </xf>
    <xf numFmtId="3" fontId="13" fillId="0" borderId="29" xfId="0" applyNumberFormat="1" applyFont="1" applyBorder="1" applyAlignment="1" applyProtection="1">
      <alignment horizontal="center"/>
      <protection/>
    </xf>
    <xf numFmtId="3" fontId="13" fillId="0" borderId="43" xfId="0" applyNumberFormat="1" applyFont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164" fontId="13" fillId="0" borderId="7" xfId="0" applyNumberFormat="1" applyFont="1" applyFill="1" applyBorder="1" applyAlignment="1" applyProtection="1">
      <alignment horizontal="center" vertical="center"/>
      <protection/>
    </xf>
    <xf numFmtId="164" fontId="13" fillId="0" borderId="9" xfId="0" applyNumberFormat="1" applyFont="1" applyFill="1" applyBorder="1" applyAlignment="1" applyProtection="1">
      <alignment horizontal="center" vertical="center"/>
      <protection/>
    </xf>
    <xf numFmtId="3" fontId="13" fillId="0" borderId="80" xfId="0" applyNumberFormat="1" applyFont="1" applyBorder="1" applyAlignment="1" applyProtection="1">
      <alignment horizontal="center"/>
      <protection/>
    </xf>
    <xf numFmtId="3" fontId="13" fillId="0" borderId="81" xfId="0" applyNumberFormat="1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6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horizontal="center"/>
      <protection/>
    </xf>
    <xf numFmtId="164" fontId="13" fillId="0" borderId="27" xfId="0" applyNumberFormat="1" applyFont="1" applyBorder="1" applyAlignment="1" applyProtection="1">
      <alignment horizontal="center"/>
      <protection/>
    </xf>
    <xf numFmtId="164" fontId="13" fillId="0" borderId="28" xfId="0" applyNumberFormat="1" applyFont="1" applyBorder="1" applyAlignment="1" applyProtection="1">
      <alignment horizontal="center"/>
      <protection/>
    </xf>
    <xf numFmtId="164" fontId="13" fillId="0" borderId="80" xfId="0" applyNumberFormat="1" applyFont="1" applyBorder="1" applyAlignment="1" applyProtection="1">
      <alignment horizontal="center"/>
      <protection/>
    </xf>
    <xf numFmtId="164" fontId="13" fillId="0" borderId="81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164" fontId="13" fillId="0" borderId="4" xfId="0" applyNumberFormat="1" applyFont="1" applyBorder="1" applyAlignment="1" applyProtection="1">
      <alignment horizontal="center"/>
      <protection/>
    </xf>
    <xf numFmtId="164" fontId="13" fillId="0" borderId="37" xfId="0" applyNumberFormat="1" applyFont="1" applyFill="1" applyBorder="1" applyAlignment="1" applyProtection="1">
      <alignment horizontal="center" vertical="center"/>
      <protection/>
    </xf>
    <xf numFmtId="164" fontId="13" fillId="0" borderId="81" xfId="0" applyNumberFormat="1" applyFont="1" applyFill="1" applyBorder="1" applyAlignment="1" applyProtection="1">
      <alignment horizontal="center" vertical="center"/>
      <protection/>
    </xf>
    <xf numFmtId="164" fontId="13" fillId="0" borderId="38" xfId="0" applyNumberFormat="1" applyFont="1" applyBorder="1" applyAlignment="1" applyProtection="1">
      <alignment horizontal="center"/>
      <protection/>
    </xf>
    <xf numFmtId="164" fontId="13" fillId="0" borderId="78" xfId="0" applyNumberFormat="1" applyFont="1" applyBorder="1" applyAlignment="1" applyProtection="1">
      <alignment horizontal="center"/>
      <protection/>
    </xf>
    <xf numFmtId="164" fontId="13" fillId="0" borderId="76" xfId="0" applyNumberFormat="1" applyFont="1" applyBorder="1" applyAlignment="1" applyProtection="1">
      <alignment horizontal="center"/>
      <protection/>
    </xf>
    <xf numFmtId="164" fontId="13" fillId="0" borderId="37" xfId="0" applyNumberFormat="1" applyFont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3" fillId="0" borderId="53" xfId="0" applyFont="1" applyBorder="1" applyAlignment="1" applyProtection="1">
      <alignment horizontal="center"/>
      <protection/>
    </xf>
    <xf numFmtId="0" fontId="13" fillId="0" borderId="80" xfId="0" applyFont="1" applyBorder="1" applyAlignment="1" applyProtection="1">
      <alignment horizontal="center"/>
      <protection/>
    </xf>
    <xf numFmtId="0" fontId="13" fillId="0" borderId="81" xfId="0" applyFont="1" applyBorder="1" applyAlignment="1" applyProtection="1">
      <alignment horizontal="center"/>
      <protection/>
    </xf>
    <xf numFmtId="0" fontId="13" fillId="0" borderId="50" xfId="0" applyFont="1" applyBorder="1" applyAlignment="1" applyProtection="1">
      <alignment horizontal="center"/>
      <protection/>
    </xf>
    <xf numFmtId="0" fontId="13" fillId="0" borderId="80" xfId="0" applyFont="1" applyFill="1" applyBorder="1" applyAlignment="1" applyProtection="1">
      <alignment horizontal="center" vertical="center"/>
      <protection/>
    </xf>
    <xf numFmtId="0" fontId="13" fillId="0" borderId="81" xfId="0" applyFont="1" applyFill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/>
      <protection/>
    </xf>
    <xf numFmtId="0" fontId="13" fillId="0" borderId="4" xfId="0" applyFont="1" applyBorder="1" applyAlignment="1" applyProtection="1">
      <alignment horizontal="center"/>
      <protection/>
    </xf>
    <xf numFmtId="0" fontId="13" fillId="0" borderId="50" xfId="0" applyFont="1" applyFill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/>
      <protection/>
    </xf>
    <xf numFmtId="0" fontId="13" fillId="0" borderId="76" xfId="0" applyFont="1" applyBorder="1" applyAlignment="1" applyProtection="1">
      <alignment horizontal="center"/>
      <protection/>
    </xf>
    <xf numFmtId="0" fontId="13" fillId="0" borderId="77" xfId="0" applyFont="1" applyBorder="1" applyAlignment="1" applyProtection="1">
      <alignment horizontal="center"/>
      <protection/>
    </xf>
    <xf numFmtId="0" fontId="13" fillId="0" borderId="78" xfId="0" applyFont="1" applyBorder="1" applyAlignment="1" applyProtection="1">
      <alignment horizontal="center"/>
      <protection/>
    </xf>
    <xf numFmtId="0" fontId="13" fillId="0" borderId="79" xfId="0" applyFont="1" applyBorder="1" applyAlignment="1" applyProtection="1">
      <alignment horizontal="center"/>
      <protection/>
    </xf>
    <xf numFmtId="0" fontId="13" fillId="0" borderId="28" xfId="0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13" fillId="0" borderId="38" xfId="0" applyFont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 horizontal="center"/>
      <protection/>
    </xf>
    <xf numFmtId="3" fontId="13" fillId="0" borderId="58" xfId="0" applyNumberFormat="1" applyFont="1" applyBorder="1" applyAlignment="1" applyProtection="1">
      <alignment horizontal="center"/>
      <protection/>
    </xf>
    <xf numFmtId="3" fontId="13" fillId="0" borderId="56" xfId="0" applyNumberFormat="1" applyFont="1" applyBorder="1" applyAlignment="1" applyProtection="1">
      <alignment horizontal="center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3" fontId="13" fillId="0" borderId="11" xfId="0" applyNumberFormat="1" applyFont="1" applyFill="1" applyBorder="1" applyAlignment="1" applyProtection="1">
      <alignment horizontal="center" vertical="center" shrinkToFi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D46"/>
  <sheetViews>
    <sheetView zoomScale="75" zoomScaleNormal="75" workbookViewId="0" topLeftCell="A14">
      <pane xSplit="2" ySplit="5" topLeftCell="C31" activePane="bottomRight" state="frozen"/>
      <selection pane="topLeft" activeCell="A14" sqref="A14"/>
      <selection pane="topRight" activeCell="C14" sqref="C14"/>
      <selection pane="bottomLeft" activeCell="A19" sqref="A19"/>
      <selection pane="bottomRight" activeCell="C39" sqref="C39"/>
    </sheetView>
  </sheetViews>
  <sheetFormatPr defaultColWidth="9.00390625" defaultRowHeight="12.75"/>
  <cols>
    <col min="1" max="1" width="79.25390625" style="284" customWidth="1"/>
    <col min="2" max="2" width="7.00390625" style="284" customWidth="1"/>
    <col min="3" max="3" width="14.625" style="284" customWidth="1"/>
    <col min="4" max="4" width="14.375" style="284" customWidth="1"/>
    <col min="5" max="5" width="15.625" style="284" customWidth="1"/>
    <col min="6" max="6" width="14.625" style="284" customWidth="1"/>
    <col min="7" max="7" width="14.25390625" style="284" customWidth="1"/>
    <col min="8" max="8" width="16.125" style="284" customWidth="1"/>
    <col min="9" max="9" width="14.00390625" style="284" customWidth="1"/>
    <col min="10" max="10" width="14.75390625" style="284" customWidth="1"/>
    <col min="11" max="11" width="15.125" style="284" customWidth="1"/>
    <col min="12" max="12" width="17.875" style="284" customWidth="1"/>
    <col min="13" max="16384" width="9.125" style="284" customWidth="1"/>
  </cols>
  <sheetData>
    <row r="1" spans="1:9" s="253" customFormat="1" ht="14.25">
      <c r="A1" s="245"/>
      <c r="B1" s="252"/>
      <c r="C1" s="252"/>
      <c r="F1" s="434"/>
      <c r="G1" s="434"/>
      <c r="H1" s="434"/>
      <c r="I1" s="434"/>
    </row>
    <row r="2" spans="1:10" s="253" customFormat="1" ht="10.5" customHeight="1">
      <c r="A2" s="245"/>
      <c r="B2" s="245"/>
      <c r="C2" s="245"/>
      <c r="D2" s="245"/>
      <c r="E2" s="245"/>
      <c r="F2" s="245"/>
      <c r="G2" s="245"/>
      <c r="H2" s="435" t="s">
        <v>99</v>
      </c>
      <c r="I2" s="435"/>
      <c r="J2" s="245"/>
    </row>
    <row r="3" spans="1:10" s="253" customFormat="1" ht="11.25" customHeight="1">
      <c r="A3" s="245"/>
      <c r="B3" s="245"/>
      <c r="C3" s="245"/>
      <c r="D3" s="245"/>
      <c r="E3" s="245"/>
      <c r="F3" s="245"/>
      <c r="G3" s="245"/>
      <c r="H3" s="436" t="s">
        <v>100</v>
      </c>
      <c r="I3" s="436"/>
      <c r="J3" s="245"/>
    </row>
    <row r="4" spans="1:9" s="253" customFormat="1" ht="9.75" customHeight="1">
      <c r="A4" s="437" t="s">
        <v>101</v>
      </c>
      <c r="B4" s="437"/>
      <c r="C4" s="437"/>
      <c r="D4" s="437"/>
      <c r="E4" s="437"/>
      <c r="F4" s="437"/>
      <c r="G4" s="437"/>
      <c r="H4" s="436" t="s">
        <v>102</v>
      </c>
      <c r="I4" s="436"/>
    </row>
    <row r="5" spans="1:10" s="253" customFormat="1" ht="12.75" customHeight="1" thickBot="1">
      <c r="A5" s="437" t="s">
        <v>103</v>
      </c>
      <c r="B5" s="437"/>
      <c r="C5" s="437"/>
      <c r="D5" s="437"/>
      <c r="E5" s="437"/>
      <c r="F5" s="437"/>
      <c r="G5" s="437"/>
      <c r="J5" s="254" t="s">
        <v>104</v>
      </c>
    </row>
    <row r="6" spans="1:10" s="253" customFormat="1" ht="11.25" customHeight="1" thickBot="1">
      <c r="A6" s="437"/>
      <c r="B6" s="437"/>
      <c r="C6" s="437"/>
      <c r="D6" s="437"/>
      <c r="E6" s="437"/>
      <c r="F6" s="437"/>
      <c r="G6" s="437"/>
      <c r="H6" s="255" t="s">
        <v>105</v>
      </c>
      <c r="I6" s="170" t="s">
        <v>106</v>
      </c>
      <c r="J6" s="256" t="s">
        <v>107</v>
      </c>
    </row>
    <row r="7" spans="1:11" s="253" customFormat="1" ht="16.5" customHeight="1">
      <c r="A7" s="435" t="s">
        <v>127</v>
      </c>
      <c r="B7" s="435"/>
      <c r="C7" s="435"/>
      <c r="D7" s="435"/>
      <c r="E7" s="435"/>
      <c r="F7" s="435"/>
      <c r="G7" s="435"/>
      <c r="H7" s="257"/>
      <c r="I7" s="181" t="s">
        <v>108</v>
      </c>
      <c r="J7" s="256"/>
      <c r="K7" s="258"/>
    </row>
    <row r="8" spans="1:11" s="261" customFormat="1" ht="6" customHeight="1">
      <c r="A8" s="439" t="s">
        <v>119</v>
      </c>
      <c r="B8" s="439"/>
      <c r="C8" s="439"/>
      <c r="D8" s="439"/>
      <c r="E8" s="439"/>
      <c r="F8" s="439"/>
      <c r="G8" s="439"/>
      <c r="H8" s="439"/>
      <c r="I8" s="438" t="s">
        <v>109</v>
      </c>
      <c r="J8" s="259"/>
      <c r="K8" s="260"/>
    </row>
    <row r="9" spans="1:11" s="261" customFormat="1" ht="10.5" customHeight="1">
      <c r="A9" s="439"/>
      <c r="B9" s="439"/>
      <c r="C9" s="439"/>
      <c r="D9" s="439"/>
      <c r="E9" s="439"/>
      <c r="F9" s="439"/>
      <c r="G9" s="439"/>
      <c r="H9" s="439"/>
      <c r="I9" s="438"/>
      <c r="J9" s="262"/>
      <c r="K9" s="260"/>
    </row>
    <row r="10" spans="1:11" s="261" customFormat="1" ht="14.25" customHeight="1">
      <c r="A10" s="263" t="s">
        <v>118</v>
      </c>
      <c r="B10" s="264"/>
      <c r="C10" s="264"/>
      <c r="D10" s="263"/>
      <c r="E10" s="263"/>
      <c r="F10" s="263"/>
      <c r="G10" s="263"/>
      <c r="H10" s="263"/>
      <c r="I10" s="168" t="s">
        <v>106</v>
      </c>
      <c r="J10" s="265" t="s">
        <v>110</v>
      </c>
      <c r="K10" s="260"/>
    </row>
    <row r="11" spans="1:11" s="261" customFormat="1" ht="12" customHeight="1">
      <c r="A11" s="168" t="s">
        <v>111</v>
      </c>
      <c r="B11" s="264"/>
      <c r="C11" s="264"/>
      <c r="D11" s="263"/>
      <c r="E11" s="263"/>
      <c r="F11" s="263"/>
      <c r="G11" s="263"/>
      <c r="H11" s="263"/>
      <c r="I11" s="263" t="s">
        <v>112</v>
      </c>
      <c r="J11" s="265" t="s">
        <v>113</v>
      </c>
      <c r="K11" s="260"/>
    </row>
    <row r="12" spans="1:11" s="261" customFormat="1" ht="12" customHeight="1">
      <c r="A12" s="168" t="s">
        <v>114</v>
      </c>
      <c r="B12" s="264"/>
      <c r="C12" s="264"/>
      <c r="D12" s="263"/>
      <c r="E12" s="263"/>
      <c r="F12" s="263"/>
      <c r="G12" s="263"/>
      <c r="H12" s="263"/>
      <c r="I12" s="263" t="s">
        <v>112</v>
      </c>
      <c r="J12" s="265" t="s">
        <v>115</v>
      </c>
      <c r="K12" s="260"/>
    </row>
    <row r="13" spans="1:11" s="261" customFormat="1" ht="14.25" customHeight="1" thickBot="1">
      <c r="A13" s="168" t="s">
        <v>116</v>
      </c>
      <c r="B13" s="264"/>
      <c r="C13" s="264"/>
      <c r="D13" s="263"/>
      <c r="E13" s="263"/>
      <c r="F13" s="263"/>
      <c r="G13" s="263"/>
      <c r="H13" s="263"/>
      <c r="I13" s="263" t="s">
        <v>112</v>
      </c>
      <c r="J13" s="266" t="s">
        <v>117</v>
      </c>
      <c r="K13" s="260"/>
    </row>
    <row r="14" spans="1:12" s="253" customFormat="1" ht="17.25" customHeight="1" thickBot="1">
      <c r="A14" s="422" t="s">
        <v>42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</row>
    <row r="15" spans="1:12" s="261" customFormat="1" ht="15" customHeight="1" thickBot="1">
      <c r="A15" s="423" t="s">
        <v>3</v>
      </c>
      <c r="B15" s="424" t="s">
        <v>0</v>
      </c>
      <c r="C15" s="429" t="s">
        <v>37</v>
      </c>
      <c r="D15" s="430"/>
      <c r="E15" s="430"/>
      <c r="F15" s="430"/>
      <c r="G15" s="430"/>
      <c r="H15" s="430"/>
      <c r="I15" s="430"/>
      <c r="J15" s="430"/>
      <c r="K15" s="430"/>
      <c r="L15" s="431"/>
    </row>
    <row r="16" spans="1:12" s="253" customFormat="1" ht="106.5" customHeight="1" thickBot="1">
      <c r="A16" s="423"/>
      <c r="B16" s="424"/>
      <c r="C16" s="432" t="s">
        <v>96</v>
      </c>
      <c r="D16" s="433"/>
      <c r="E16" s="425" t="s">
        <v>90</v>
      </c>
      <c r="F16" s="426"/>
      <c r="G16" s="427" t="s">
        <v>131</v>
      </c>
      <c r="H16" s="428"/>
      <c r="I16" s="425" t="s">
        <v>160</v>
      </c>
      <c r="J16" s="426"/>
      <c r="K16" s="426" t="s">
        <v>157</v>
      </c>
      <c r="L16" s="426"/>
    </row>
    <row r="17" spans="1:12" s="253" customFormat="1" ht="47.25" customHeight="1" thickBot="1">
      <c r="A17" s="423"/>
      <c r="B17" s="424"/>
      <c r="C17" s="268" t="s">
        <v>1</v>
      </c>
      <c r="D17" s="267" t="s">
        <v>2</v>
      </c>
      <c r="E17" s="268" t="s">
        <v>1</v>
      </c>
      <c r="F17" s="267" t="s">
        <v>2</v>
      </c>
      <c r="G17" s="267" t="s">
        <v>1</v>
      </c>
      <c r="H17" s="267" t="s">
        <v>2</v>
      </c>
      <c r="I17" s="267" t="s">
        <v>1</v>
      </c>
      <c r="J17" s="337" t="s">
        <v>2</v>
      </c>
      <c r="K17" s="267" t="s">
        <v>1</v>
      </c>
      <c r="L17" s="267" t="s">
        <v>2</v>
      </c>
    </row>
    <row r="18" spans="1:12" s="253" customFormat="1" ht="13.5" customHeight="1" thickBot="1">
      <c r="A18" s="269">
        <v>1</v>
      </c>
      <c r="B18" s="270" t="s">
        <v>4</v>
      </c>
      <c r="C18" s="271" t="s">
        <v>5</v>
      </c>
      <c r="D18" s="269">
        <v>4</v>
      </c>
      <c r="E18" s="269">
        <v>5</v>
      </c>
      <c r="F18" s="269">
        <v>6</v>
      </c>
      <c r="G18" s="269">
        <v>7</v>
      </c>
      <c r="H18" s="269">
        <v>8</v>
      </c>
      <c r="I18" s="269">
        <v>9</v>
      </c>
      <c r="J18" s="338">
        <v>10</v>
      </c>
      <c r="K18" s="269">
        <v>11</v>
      </c>
      <c r="L18" s="269">
        <v>12</v>
      </c>
    </row>
    <row r="19" spans="1:12" s="273" customFormat="1" ht="33" customHeight="1" thickBot="1">
      <c r="A19" s="63" t="s">
        <v>144</v>
      </c>
      <c r="B19" s="272" t="s">
        <v>10</v>
      </c>
      <c r="C19" s="298" t="s">
        <v>6</v>
      </c>
      <c r="D19" s="299">
        <f>F19+H19</f>
        <v>582</v>
      </c>
      <c r="E19" s="298" t="s">
        <v>6</v>
      </c>
      <c r="F19" s="299">
        <f>F21+F22</f>
        <v>0</v>
      </c>
      <c r="G19" s="298" t="s">
        <v>6</v>
      </c>
      <c r="H19" s="299">
        <f>H21+H22</f>
        <v>582</v>
      </c>
      <c r="I19" s="298" t="s">
        <v>6</v>
      </c>
      <c r="J19" s="299">
        <f>J21+J22</f>
        <v>0</v>
      </c>
      <c r="K19" s="298" t="s">
        <v>6</v>
      </c>
      <c r="L19" s="299">
        <f>L21+L22</f>
        <v>0</v>
      </c>
    </row>
    <row r="20" spans="1:12" s="253" customFormat="1" ht="12.75" customHeight="1">
      <c r="A20" s="65" t="s">
        <v>31</v>
      </c>
      <c r="B20" s="274"/>
      <c r="C20" s="301"/>
      <c r="D20" s="302"/>
      <c r="E20" s="301"/>
      <c r="F20" s="302"/>
      <c r="G20" s="301"/>
      <c r="H20" s="302"/>
      <c r="I20" s="301"/>
      <c r="J20" s="302"/>
      <c r="K20" s="301"/>
      <c r="L20" s="302"/>
    </row>
    <row r="21" spans="1:12" s="253" customFormat="1" ht="18" customHeight="1">
      <c r="A21" s="67" t="s">
        <v>63</v>
      </c>
      <c r="B21" s="275" t="s">
        <v>26</v>
      </c>
      <c r="C21" s="304" t="s">
        <v>6</v>
      </c>
      <c r="D21" s="305">
        <f>F21+H21+J21</f>
        <v>582</v>
      </c>
      <c r="E21" s="304" t="s">
        <v>6</v>
      </c>
      <c r="F21" s="305"/>
      <c r="G21" s="304" t="s">
        <v>6</v>
      </c>
      <c r="H21" s="306">
        <v>582</v>
      </c>
      <c r="I21" s="304" t="s">
        <v>6</v>
      </c>
      <c r="J21" s="306"/>
      <c r="K21" s="304" t="s">
        <v>6</v>
      </c>
      <c r="L21" s="306"/>
    </row>
    <row r="22" spans="1:12" s="253" customFormat="1" ht="27" customHeight="1" thickBot="1">
      <c r="A22" s="69" t="s">
        <v>145</v>
      </c>
      <c r="B22" s="276" t="s">
        <v>27</v>
      </c>
      <c r="C22" s="308" t="s">
        <v>6</v>
      </c>
      <c r="D22" s="309">
        <f>F22+H22</f>
        <v>0</v>
      </c>
      <c r="E22" s="308" t="s">
        <v>6</v>
      </c>
      <c r="F22" s="309"/>
      <c r="G22" s="308" t="s">
        <v>6</v>
      </c>
      <c r="H22" s="309"/>
      <c r="I22" s="308" t="s">
        <v>6</v>
      </c>
      <c r="J22" s="309"/>
      <c r="K22" s="308" t="s">
        <v>6</v>
      </c>
      <c r="L22" s="309"/>
    </row>
    <row r="23" spans="1:12" s="273" customFormat="1" ht="33.75" customHeight="1" thickBot="1">
      <c r="A23" s="63" t="s">
        <v>146</v>
      </c>
      <c r="B23" s="272" t="s">
        <v>11</v>
      </c>
      <c r="C23" s="298" t="s">
        <v>6</v>
      </c>
      <c r="D23" s="311">
        <f>F23+H23+J23</f>
        <v>833</v>
      </c>
      <c r="E23" s="298" t="s">
        <v>6</v>
      </c>
      <c r="F23" s="311">
        <f>F25+F26+F28</f>
        <v>736</v>
      </c>
      <c r="G23" s="298" t="s">
        <v>6</v>
      </c>
      <c r="H23" s="311">
        <f>H25+H26+H28</f>
        <v>0</v>
      </c>
      <c r="I23" s="298" t="s">
        <v>6</v>
      </c>
      <c r="J23" s="311">
        <f>J25+J26+J28</f>
        <v>97</v>
      </c>
      <c r="K23" s="298" t="s">
        <v>6</v>
      </c>
      <c r="L23" s="311">
        <f>L25+L26+L28</f>
        <v>0</v>
      </c>
    </row>
    <row r="24" spans="1:12" s="253" customFormat="1" ht="13.5" customHeight="1">
      <c r="A24" s="65" t="s">
        <v>41</v>
      </c>
      <c r="B24" s="277"/>
      <c r="C24" s="301"/>
      <c r="D24" s="302">
        <f>F24+H24</f>
        <v>0</v>
      </c>
      <c r="E24" s="301"/>
      <c r="F24" s="302"/>
      <c r="G24" s="301"/>
      <c r="H24" s="302"/>
      <c r="I24" s="301"/>
      <c r="J24" s="302"/>
      <c r="K24" s="301"/>
      <c r="L24" s="302"/>
    </row>
    <row r="25" spans="1:12" s="253" customFormat="1" ht="14.25" customHeight="1">
      <c r="A25" s="67" t="s">
        <v>68</v>
      </c>
      <c r="B25" s="275" t="s">
        <v>14</v>
      </c>
      <c r="C25" s="304" t="s">
        <v>6</v>
      </c>
      <c r="D25" s="306">
        <f>F25+H25+J25</f>
        <v>833</v>
      </c>
      <c r="E25" s="304" t="s">
        <v>6</v>
      </c>
      <c r="F25" s="306">
        <v>736</v>
      </c>
      <c r="G25" s="304" t="s">
        <v>6</v>
      </c>
      <c r="H25" s="305"/>
      <c r="I25" s="304" t="s">
        <v>6</v>
      </c>
      <c r="J25" s="305">
        <v>97</v>
      </c>
      <c r="K25" s="304" t="s">
        <v>6</v>
      </c>
      <c r="L25" s="305"/>
    </row>
    <row r="26" spans="1:12" s="253" customFormat="1" ht="13.5" customHeight="1">
      <c r="A26" s="67" t="s">
        <v>28</v>
      </c>
      <c r="B26" s="278" t="s">
        <v>15</v>
      </c>
      <c r="C26" s="312" t="s">
        <v>6</v>
      </c>
      <c r="D26" s="314">
        <f>F26+H26</f>
        <v>0</v>
      </c>
      <c r="E26" s="312" t="s">
        <v>6</v>
      </c>
      <c r="F26" s="314"/>
      <c r="G26" s="312" t="s">
        <v>6</v>
      </c>
      <c r="H26" s="313"/>
      <c r="I26" s="312" t="s">
        <v>6</v>
      </c>
      <c r="J26" s="313"/>
      <c r="K26" s="312" t="s">
        <v>6</v>
      </c>
      <c r="L26" s="313"/>
    </row>
    <row r="27" spans="1:12" s="253" customFormat="1" ht="12.75" customHeight="1">
      <c r="A27" s="73" t="s">
        <v>147</v>
      </c>
      <c r="B27" s="279" t="s">
        <v>16</v>
      </c>
      <c r="C27" s="312" t="s">
        <v>6</v>
      </c>
      <c r="D27" s="314">
        <f>F27</f>
        <v>0</v>
      </c>
      <c r="E27" s="312" t="s">
        <v>6</v>
      </c>
      <c r="F27" s="314"/>
      <c r="G27" s="312" t="s">
        <v>6</v>
      </c>
      <c r="H27" s="313"/>
      <c r="I27" s="312" t="s">
        <v>6</v>
      </c>
      <c r="J27" s="313"/>
      <c r="K27" s="312" t="s">
        <v>6</v>
      </c>
      <c r="L27" s="313"/>
    </row>
    <row r="28" spans="1:12" s="253" customFormat="1" ht="28.5" customHeight="1" thickBot="1">
      <c r="A28" s="69" t="s">
        <v>145</v>
      </c>
      <c r="B28" s="276" t="s">
        <v>29</v>
      </c>
      <c r="C28" s="316" t="s">
        <v>6</v>
      </c>
      <c r="D28" s="318">
        <f aca="true" t="shared" si="0" ref="D28:D45">F28+H28</f>
        <v>0</v>
      </c>
      <c r="E28" s="316" t="s">
        <v>6</v>
      </c>
      <c r="F28" s="318"/>
      <c r="G28" s="316" t="s">
        <v>6</v>
      </c>
      <c r="H28" s="317"/>
      <c r="I28" s="316" t="s">
        <v>6</v>
      </c>
      <c r="J28" s="317"/>
      <c r="K28" s="316" t="s">
        <v>6</v>
      </c>
      <c r="L28" s="317"/>
    </row>
    <row r="29" spans="1:12" s="359" customFormat="1" ht="40.5" customHeight="1" thickBot="1">
      <c r="A29" s="351" t="s">
        <v>148</v>
      </c>
      <c r="B29" s="352" t="s">
        <v>12</v>
      </c>
      <c r="C29" s="353" t="s">
        <v>6</v>
      </c>
      <c r="D29" s="355">
        <f>F29+H29+J29</f>
        <v>479</v>
      </c>
      <c r="E29" s="353" t="s">
        <v>6</v>
      </c>
      <c r="F29" s="355">
        <v>479</v>
      </c>
      <c r="G29" s="353" t="s">
        <v>6</v>
      </c>
      <c r="H29" s="354"/>
      <c r="I29" s="353" t="s">
        <v>6</v>
      </c>
      <c r="J29" s="354"/>
      <c r="K29" s="358" t="s">
        <v>6</v>
      </c>
      <c r="L29" s="354">
        <v>142</v>
      </c>
    </row>
    <row r="30" spans="1:12" s="273" customFormat="1" ht="54" customHeight="1" thickBot="1">
      <c r="A30" s="293" t="s">
        <v>149</v>
      </c>
      <c r="B30" s="272" t="s">
        <v>13</v>
      </c>
      <c r="C30" s="319" t="s">
        <v>6</v>
      </c>
      <c r="D30" s="320">
        <f>F30+H30+J30</f>
        <v>538</v>
      </c>
      <c r="E30" s="319" t="s">
        <v>6</v>
      </c>
      <c r="F30" s="320">
        <v>538</v>
      </c>
      <c r="G30" s="319" t="s">
        <v>6</v>
      </c>
      <c r="H30" s="298"/>
      <c r="I30" s="319" t="s">
        <v>6</v>
      </c>
      <c r="J30" s="298"/>
      <c r="K30" s="339" t="s">
        <v>6</v>
      </c>
      <c r="L30" s="298"/>
    </row>
    <row r="31" spans="1:82" s="280" customFormat="1" ht="38.25" customHeight="1" thickBot="1">
      <c r="A31" s="63" t="s">
        <v>158</v>
      </c>
      <c r="B31" s="272" t="s">
        <v>7</v>
      </c>
      <c r="C31" s="321">
        <f>E31+G31+I31</f>
        <v>5477</v>
      </c>
      <c r="D31" s="298">
        <f>F31+H31+J31</f>
        <v>2432</v>
      </c>
      <c r="E31" s="321">
        <v>3991</v>
      </c>
      <c r="F31" s="298">
        <f>F19+F23+F29+F30</f>
        <v>1753</v>
      </c>
      <c r="G31" s="321">
        <v>1274</v>
      </c>
      <c r="H31" s="298">
        <f>H19+H23+H29+H30</f>
        <v>582</v>
      </c>
      <c r="I31" s="321">
        <v>212</v>
      </c>
      <c r="J31" s="298">
        <f>J19+J23+J29+J30</f>
        <v>97</v>
      </c>
      <c r="K31" s="340">
        <v>305</v>
      </c>
      <c r="L31" s="298">
        <f>L19+L23+L29+L30</f>
        <v>142</v>
      </c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3"/>
      <c r="CC31" s="273"/>
      <c r="CD31" s="273"/>
    </row>
    <row r="32" spans="1:82" s="280" customFormat="1" ht="27.75" customHeight="1" thickBot="1">
      <c r="A32" s="63" t="s">
        <v>82</v>
      </c>
      <c r="B32" s="272" t="s">
        <v>30</v>
      </c>
      <c r="C32" s="321">
        <f>E32+G32+I32</f>
        <v>3</v>
      </c>
      <c r="D32" s="298">
        <f>F32+H32+J32</f>
        <v>1</v>
      </c>
      <c r="E32" s="321">
        <v>3</v>
      </c>
      <c r="F32" s="298">
        <v>1</v>
      </c>
      <c r="G32" s="319">
        <v>0</v>
      </c>
      <c r="H32" s="298">
        <f>H34+H35</f>
        <v>0</v>
      </c>
      <c r="I32" s="319">
        <v>0</v>
      </c>
      <c r="J32" s="298">
        <f>J34+J35</f>
        <v>0</v>
      </c>
      <c r="K32" s="339">
        <v>0</v>
      </c>
      <c r="L32" s="298">
        <f>L34+L35</f>
        <v>0</v>
      </c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3"/>
      <c r="BZ32" s="273"/>
      <c r="CA32" s="273"/>
      <c r="CB32" s="273"/>
      <c r="CC32" s="273"/>
      <c r="CD32" s="273"/>
    </row>
    <row r="33" spans="1:82" s="282" customFormat="1" ht="12.75" customHeight="1">
      <c r="A33" s="65" t="s">
        <v>32</v>
      </c>
      <c r="B33" s="281"/>
      <c r="C33" s="322"/>
      <c r="D33" s="308">
        <f t="shared" si="0"/>
        <v>0</v>
      </c>
      <c r="E33" s="322"/>
      <c r="F33" s="308"/>
      <c r="G33" s="322"/>
      <c r="H33" s="308"/>
      <c r="I33" s="322"/>
      <c r="J33" s="308"/>
      <c r="K33" s="341"/>
      <c r="L33" s="308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</row>
    <row r="34" spans="1:82" s="282" customFormat="1" ht="27" customHeight="1">
      <c r="A34" s="67" t="s">
        <v>151</v>
      </c>
      <c r="B34" s="275" t="s">
        <v>69</v>
      </c>
      <c r="C34" s="323" t="s">
        <v>6</v>
      </c>
      <c r="D34" s="304">
        <f t="shared" si="0"/>
        <v>0</v>
      </c>
      <c r="E34" s="323" t="s">
        <v>6</v>
      </c>
      <c r="F34" s="304"/>
      <c r="G34" s="323" t="s">
        <v>6</v>
      </c>
      <c r="H34" s="304"/>
      <c r="I34" s="323" t="s">
        <v>6</v>
      </c>
      <c r="J34" s="304"/>
      <c r="K34" s="342" t="s">
        <v>6</v>
      </c>
      <c r="L34" s="304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</row>
    <row r="35" spans="1:82" s="282" customFormat="1" ht="15.75" customHeight="1">
      <c r="A35" s="67" t="s">
        <v>152</v>
      </c>
      <c r="B35" s="275" t="s">
        <v>70</v>
      </c>
      <c r="C35" s="324" t="s">
        <v>6</v>
      </c>
      <c r="D35" s="325">
        <f t="shared" si="0"/>
        <v>0</v>
      </c>
      <c r="E35" s="324" t="s">
        <v>6</v>
      </c>
      <c r="F35" s="325"/>
      <c r="G35" s="324" t="s">
        <v>6</v>
      </c>
      <c r="H35" s="304">
        <f>H37+H38</f>
        <v>0</v>
      </c>
      <c r="I35" s="324" t="s">
        <v>6</v>
      </c>
      <c r="J35" s="304">
        <f>J37+J38</f>
        <v>0</v>
      </c>
      <c r="K35" s="343" t="s">
        <v>6</v>
      </c>
      <c r="L35" s="304">
        <f>L37+L38</f>
        <v>0</v>
      </c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</row>
    <row r="36" spans="1:82" s="282" customFormat="1" ht="12" customHeight="1">
      <c r="A36" s="65" t="s">
        <v>80</v>
      </c>
      <c r="B36" s="274"/>
      <c r="C36" s="326"/>
      <c r="D36" s="327">
        <f t="shared" si="0"/>
        <v>0</v>
      </c>
      <c r="E36" s="326"/>
      <c r="F36" s="327"/>
      <c r="G36" s="326"/>
      <c r="H36" s="308"/>
      <c r="I36" s="326"/>
      <c r="J36" s="308"/>
      <c r="K36" s="344"/>
      <c r="L36" s="308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</row>
    <row r="37" spans="1:82" s="282" customFormat="1" ht="24" customHeight="1">
      <c r="A37" s="73" t="s">
        <v>153</v>
      </c>
      <c r="B37" s="283" t="s">
        <v>71</v>
      </c>
      <c r="C37" s="323" t="s">
        <v>6</v>
      </c>
      <c r="D37" s="325">
        <f t="shared" si="0"/>
        <v>0</v>
      </c>
      <c r="E37" s="323" t="s">
        <v>6</v>
      </c>
      <c r="F37" s="325"/>
      <c r="G37" s="323" t="s">
        <v>6</v>
      </c>
      <c r="H37" s="304"/>
      <c r="I37" s="323" t="s">
        <v>6</v>
      </c>
      <c r="J37" s="304"/>
      <c r="K37" s="342" t="s">
        <v>6</v>
      </c>
      <c r="L37" s="304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</row>
    <row r="38" spans="1:82" s="282" customFormat="1" ht="26.25" customHeight="1" thickBot="1">
      <c r="A38" s="77" t="s">
        <v>154</v>
      </c>
      <c r="B38" s="279" t="s">
        <v>72</v>
      </c>
      <c r="C38" s="326" t="s">
        <v>6</v>
      </c>
      <c r="D38" s="328">
        <f t="shared" si="0"/>
        <v>0</v>
      </c>
      <c r="E38" s="326" t="s">
        <v>6</v>
      </c>
      <c r="F38" s="328"/>
      <c r="G38" s="326" t="s">
        <v>6</v>
      </c>
      <c r="H38" s="328"/>
      <c r="I38" s="326" t="s">
        <v>6</v>
      </c>
      <c r="J38" s="328"/>
      <c r="K38" s="344" t="s">
        <v>6</v>
      </c>
      <c r="L38" s="328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</row>
    <row r="39" spans="1:82" s="280" customFormat="1" ht="27" customHeight="1" thickBot="1">
      <c r="A39" s="63" t="s">
        <v>83</v>
      </c>
      <c r="B39" s="272" t="s">
        <v>8</v>
      </c>
      <c r="C39" s="319">
        <f>E39+G39+I39</f>
        <v>3801</v>
      </c>
      <c r="D39" s="320">
        <f>F39+H39+J39</f>
        <v>1638</v>
      </c>
      <c r="E39" s="321">
        <v>3352</v>
      </c>
      <c r="F39" s="320">
        <v>1455</v>
      </c>
      <c r="G39" s="321">
        <v>385</v>
      </c>
      <c r="H39" s="320">
        <v>151</v>
      </c>
      <c r="I39" s="321">
        <v>64</v>
      </c>
      <c r="J39" s="320">
        <v>32</v>
      </c>
      <c r="K39" s="340">
        <f>403-305</f>
        <v>98</v>
      </c>
      <c r="L39" s="320">
        <f>184-142</f>
        <v>42</v>
      </c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3"/>
      <c r="BQ39" s="273"/>
      <c r="BR39" s="273"/>
      <c r="BS39" s="273"/>
      <c r="BT39" s="273"/>
      <c r="BU39" s="273"/>
      <c r="BV39" s="273"/>
      <c r="BW39" s="273"/>
      <c r="BX39" s="273"/>
      <c r="BY39" s="273"/>
      <c r="BZ39" s="273"/>
      <c r="CA39" s="273"/>
      <c r="CB39" s="273"/>
      <c r="CC39" s="273"/>
      <c r="CD39" s="273"/>
    </row>
    <row r="40" spans="1:82" s="282" customFormat="1" ht="14.25" customHeight="1">
      <c r="A40" s="65" t="s">
        <v>33</v>
      </c>
      <c r="B40" s="277"/>
      <c r="C40" s="322"/>
      <c r="D40" s="308">
        <f t="shared" si="0"/>
        <v>0</v>
      </c>
      <c r="E40" s="322"/>
      <c r="F40" s="308"/>
      <c r="G40" s="322"/>
      <c r="H40" s="308"/>
      <c r="I40" s="322"/>
      <c r="J40" s="308"/>
      <c r="K40" s="341"/>
      <c r="L40" s="308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</row>
    <row r="41" spans="1:82" s="282" customFormat="1" ht="26.25" customHeight="1">
      <c r="A41" s="67" t="s">
        <v>155</v>
      </c>
      <c r="B41" s="275" t="s">
        <v>64</v>
      </c>
      <c r="C41" s="329" t="s">
        <v>6</v>
      </c>
      <c r="D41" s="330">
        <f t="shared" si="0"/>
        <v>0</v>
      </c>
      <c r="E41" s="329" t="s">
        <v>6</v>
      </c>
      <c r="F41" s="330">
        <f>F43+F44</f>
        <v>0</v>
      </c>
      <c r="G41" s="329" t="s">
        <v>6</v>
      </c>
      <c r="H41" s="330">
        <f>H43+H44</f>
        <v>0</v>
      </c>
      <c r="I41" s="329" t="s">
        <v>6</v>
      </c>
      <c r="J41" s="330">
        <f>J43+J44</f>
        <v>0</v>
      </c>
      <c r="K41" s="345" t="s">
        <v>6</v>
      </c>
      <c r="L41" s="330">
        <f>L43+L44</f>
        <v>0</v>
      </c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</row>
    <row r="42" spans="1:82" s="282" customFormat="1" ht="12.75" customHeight="1">
      <c r="A42" s="77" t="s">
        <v>34</v>
      </c>
      <c r="B42" s="279"/>
      <c r="C42" s="331"/>
      <c r="D42" s="332">
        <f t="shared" si="0"/>
        <v>0</v>
      </c>
      <c r="E42" s="331"/>
      <c r="F42" s="332"/>
      <c r="G42" s="331"/>
      <c r="H42" s="332"/>
      <c r="I42" s="331"/>
      <c r="J42" s="332"/>
      <c r="K42" s="346"/>
      <c r="L42" s="332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</row>
    <row r="43" spans="1:82" s="282" customFormat="1" ht="18" customHeight="1">
      <c r="A43" s="73" t="s">
        <v>153</v>
      </c>
      <c r="B43" s="283" t="s">
        <v>65</v>
      </c>
      <c r="C43" s="323" t="s">
        <v>6</v>
      </c>
      <c r="D43" s="304">
        <f t="shared" si="0"/>
        <v>0</v>
      </c>
      <c r="E43" s="323" t="s">
        <v>6</v>
      </c>
      <c r="F43" s="304"/>
      <c r="G43" s="323" t="s">
        <v>6</v>
      </c>
      <c r="H43" s="304"/>
      <c r="I43" s="323" t="s">
        <v>6</v>
      </c>
      <c r="J43" s="304"/>
      <c r="K43" s="342" t="s">
        <v>6</v>
      </c>
      <c r="L43" s="304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</row>
    <row r="44" spans="1:82" s="282" customFormat="1" ht="28.5" customHeight="1">
      <c r="A44" s="78" t="s">
        <v>154</v>
      </c>
      <c r="B44" s="283" t="s">
        <v>66</v>
      </c>
      <c r="C44" s="324" t="s">
        <v>6</v>
      </c>
      <c r="D44" s="312">
        <f t="shared" si="0"/>
        <v>0</v>
      </c>
      <c r="E44" s="324" t="s">
        <v>6</v>
      </c>
      <c r="F44" s="312"/>
      <c r="G44" s="324" t="s">
        <v>6</v>
      </c>
      <c r="H44" s="312"/>
      <c r="I44" s="324" t="s">
        <v>6</v>
      </c>
      <c r="J44" s="312"/>
      <c r="K44" s="343" t="s">
        <v>6</v>
      </c>
      <c r="L44" s="312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</row>
    <row r="45" spans="1:82" s="282" customFormat="1" ht="18" customHeight="1" thickBot="1">
      <c r="A45" s="65" t="s">
        <v>156</v>
      </c>
      <c r="B45" s="276" t="s">
        <v>67</v>
      </c>
      <c r="C45" s="322" t="s">
        <v>6</v>
      </c>
      <c r="D45" s="327">
        <f t="shared" si="0"/>
        <v>35235</v>
      </c>
      <c r="E45" s="322" t="s">
        <v>6</v>
      </c>
      <c r="F45" s="327">
        <v>35235</v>
      </c>
      <c r="G45" s="322" t="s">
        <v>6</v>
      </c>
      <c r="H45" s="308"/>
      <c r="I45" s="322" t="s">
        <v>6</v>
      </c>
      <c r="J45" s="308"/>
      <c r="K45" s="341" t="s">
        <v>6</v>
      </c>
      <c r="L45" s="308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</row>
    <row r="46" spans="1:82" s="280" customFormat="1" ht="36.75" customHeight="1" thickBot="1">
      <c r="A46" s="63" t="s">
        <v>159</v>
      </c>
      <c r="B46" s="272" t="s">
        <v>9</v>
      </c>
      <c r="C46" s="319">
        <f>E46+G46+I46</f>
        <v>9281</v>
      </c>
      <c r="D46" s="298">
        <f>F46+H46+J46</f>
        <v>4071</v>
      </c>
      <c r="E46" s="319">
        <f aca="true" t="shared" si="1" ref="E46:L46">E31+E32+E39</f>
        <v>7346</v>
      </c>
      <c r="F46" s="298">
        <f t="shared" si="1"/>
        <v>3209</v>
      </c>
      <c r="G46" s="319">
        <f t="shared" si="1"/>
        <v>1659</v>
      </c>
      <c r="H46" s="298">
        <f t="shared" si="1"/>
        <v>733</v>
      </c>
      <c r="I46" s="319">
        <f t="shared" si="1"/>
        <v>276</v>
      </c>
      <c r="J46" s="298">
        <f t="shared" si="1"/>
        <v>129</v>
      </c>
      <c r="K46" s="339">
        <f t="shared" si="1"/>
        <v>403</v>
      </c>
      <c r="L46" s="298">
        <f t="shared" si="1"/>
        <v>184</v>
      </c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273"/>
      <c r="BW46" s="273"/>
      <c r="BX46" s="273"/>
      <c r="BY46" s="273"/>
      <c r="BZ46" s="273"/>
      <c r="CA46" s="273"/>
      <c r="CB46" s="273"/>
      <c r="CC46" s="273"/>
      <c r="CD46" s="273"/>
    </row>
  </sheetData>
  <sheetProtection/>
  <mergeCells count="19">
    <mergeCell ref="I8:I9"/>
    <mergeCell ref="A5:G5"/>
    <mergeCell ref="A6:G6"/>
    <mergeCell ref="A7:G7"/>
    <mergeCell ref="A8:H9"/>
    <mergeCell ref="F1:I1"/>
    <mergeCell ref="H2:I2"/>
    <mergeCell ref="H3:I3"/>
    <mergeCell ref="A4:G4"/>
    <mergeCell ref="H4:I4"/>
    <mergeCell ref="A14:L14"/>
    <mergeCell ref="A15:A17"/>
    <mergeCell ref="B15:B17"/>
    <mergeCell ref="E16:F16"/>
    <mergeCell ref="G16:H16"/>
    <mergeCell ref="I16:J16"/>
    <mergeCell ref="K16:L16"/>
    <mergeCell ref="C15:L15"/>
    <mergeCell ref="C16:D16"/>
  </mergeCells>
  <printOptions/>
  <pageMargins left="0" right="0" top="0" bottom="0" header="0.5118110236220472" footer="0.5118110236220472"/>
  <pageSetup fitToHeight="1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Q20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5" sqref="P15:Q15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16.00390625" style="1" customWidth="1"/>
    <col min="4" max="4" width="12.375" style="1" customWidth="1"/>
    <col min="5" max="5" width="12.125" style="1" customWidth="1"/>
    <col min="6" max="6" width="14.25390625" style="1" customWidth="1"/>
    <col min="7" max="7" width="14.875" style="1" customWidth="1"/>
    <col min="8" max="8" width="15.125" style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2.62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4.875" style="1" customWidth="1"/>
    <col min="18" max="16384" width="9.125" style="1" customWidth="1"/>
  </cols>
  <sheetData>
    <row r="1" spans="16:17" ht="12.75">
      <c r="P1" s="403" t="s">
        <v>89</v>
      </c>
      <c r="Q1" s="403"/>
    </row>
    <row r="2" spans="1:17" s="15" customFormat="1" ht="13.5" thickBot="1">
      <c r="A2" s="405" t="s">
        <v>17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</row>
    <row r="3" spans="1:17" ht="12.75" customHeight="1" thickBot="1">
      <c r="A3" s="427" t="s">
        <v>3</v>
      </c>
      <c r="B3" s="418" t="s">
        <v>18</v>
      </c>
      <c r="C3" s="446" t="s">
        <v>36</v>
      </c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8"/>
    </row>
    <row r="4" spans="1:17" ht="83.25" customHeight="1" thickBot="1">
      <c r="A4" s="427"/>
      <c r="B4" s="418"/>
      <c r="C4" s="410" t="s">
        <v>97</v>
      </c>
      <c r="D4" s="411"/>
      <c r="E4" s="402"/>
      <c r="F4" s="413" t="s">
        <v>91</v>
      </c>
      <c r="G4" s="413"/>
      <c r="H4" s="413"/>
      <c r="I4" s="413" t="s">
        <v>130</v>
      </c>
      <c r="J4" s="413"/>
      <c r="K4" s="413"/>
      <c r="L4" s="413" t="s">
        <v>93</v>
      </c>
      <c r="M4" s="413"/>
      <c r="N4" s="413"/>
      <c r="O4" s="406" t="s">
        <v>157</v>
      </c>
      <c r="P4" s="444"/>
      <c r="Q4" s="445"/>
    </row>
    <row r="5" spans="1:17" s="14" customFormat="1" ht="77.25" customHeight="1" thickBot="1">
      <c r="A5" s="427"/>
      <c r="B5" s="418"/>
      <c r="C5" s="58" t="s">
        <v>19</v>
      </c>
      <c r="D5" s="57" t="s">
        <v>20</v>
      </c>
      <c r="E5" s="57" t="s">
        <v>39</v>
      </c>
      <c r="F5" s="58" t="s">
        <v>19</v>
      </c>
      <c r="G5" s="57" t="s">
        <v>20</v>
      </c>
      <c r="H5" s="57" t="s">
        <v>39</v>
      </c>
      <c r="I5" s="57" t="s">
        <v>35</v>
      </c>
      <c r="J5" s="57" t="s">
        <v>20</v>
      </c>
      <c r="K5" s="57" t="s">
        <v>40</v>
      </c>
      <c r="L5" s="57" t="s">
        <v>35</v>
      </c>
      <c r="M5" s="57" t="s">
        <v>20</v>
      </c>
      <c r="N5" s="57" t="s">
        <v>40</v>
      </c>
      <c r="O5" s="57" t="s">
        <v>35</v>
      </c>
      <c r="P5" s="57" t="s">
        <v>20</v>
      </c>
      <c r="Q5" s="57" t="s">
        <v>40</v>
      </c>
    </row>
    <row r="6" spans="1:17" ht="13.5" thickBot="1">
      <c r="A6" s="46">
        <v>1</v>
      </c>
      <c r="B6" s="79" t="s">
        <v>4</v>
      </c>
      <c r="C6" s="79" t="s">
        <v>5</v>
      </c>
      <c r="D6" s="46">
        <v>4</v>
      </c>
      <c r="E6" s="46">
        <v>5</v>
      </c>
      <c r="F6" s="47">
        <v>6</v>
      </c>
      <c r="G6" s="47">
        <v>7</v>
      </c>
      <c r="H6" s="47">
        <v>8</v>
      </c>
      <c r="I6" s="113">
        <v>9</v>
      </c>
      <c r="J6" s="45">
        <v>10</v>
      </c>
      <c r="K6" s="114">
        <v>11</v>
      </c>
      <c r="L6" s="47"/>
      <c r="M6" s="47"/>
      <c r="N6" s="47"/>
      <c r="O6" s="47"/>
      <c r="P6" s="47"/>
      <c r="Q6" s="47"/>
    </row>
    <row r="7" spans="1:17" s="32" customFormat="1" ht="33" customHeight="1" thickBot="1">
      <c r="A7" s="285" t="s">
        <v>133</v>
      </c>
      <c r="B7" s="80" t="s">
        <v>21</v>
      </c>
      <c r="C7" s="140">
        <f>'г.'!C7+'гл.'!C7+'п.'!C7+'р.'!C7+'т.'!C7+'у.'!C7+'м.'!C7</f>
        <v>6</v>
      </c>
      <c r="D7" s="140">
        <f>'г.'!D7+'гл.'!D7+'п.'!D7+'р.'!D7+'т.'!D7+'у.'!D7+'м.'!D7</f>
        <v>6</v>
      </c>
      <c r="E7" s="140">
        <f>'г.'!E7+'гл.'!E7+'п.'!E7+'р.'!E7+'т.'!E7+'у.'!E7+'м.'!E7</f>
        <v>6</v>
      </c>
      <c r="F7" s="140">
        <f>'г.'!F7+'гл.'!F7+'п.'!F7+'р.'!F7+'т.'!F7+'у.'!F7+'м.'!F7</f>
        <v>0</v>
      </c>
      <c r="G7" s="140">
        <f>'г.'!G7+'гл.'!G7+'п.'!G7+'р.'!G7+'т.'!G7+'у.'!G7+'м.'!G7</f>
        <v>0</v>
      </c>
      <c r="H7" s="140">
        <f>'г.'!H7+'гл.'!H7+'п.'!H7+'р.'!H7+'т.'!H7+'у.'!H7+'м.'!H7</f>
        <v>0</v>
      </c>
      <c r="I7" s="140">
        <f>'г.'!I7+'гл.'!I7+'п.'!I7+'р.'!I7+'т.'!I7+'у.'!I7+'м.'!I7</f>
        <v>6</v>
      </c>
      <c r="J7" s="140">
        <f>'г.'!J7+'гл.'!J7+'п.'!J7+'р.'!J7+'т.'!J7+'у.'!J7+'м.'!J7</f>
        <v>6</v>
      </c>
      <c r="K7" s="140">
        <f>'г.'!K7+'гл.'!K7+'п.'!K7+'р.'!K7+'т.'!K7+'у.'!K7+'м.'!K7</f>
        <v>6</v>
      </c>
      <c r="L7" s="140">
        <f>'г.'!L7+'гл.'!L7+'п.'!L7+'р.'!L7+'т.'!L7+'у.'!L7+'м.'!L7</f>
        <v>0</v>
      </c>
      <c r="M7" s="140">
        <f>'г.'!M7+'гл.'!M7+'п.'!M7+'р.'!M7+'т.'!M7+'у.'!M7+'м.'!M7</f>
        <v>0</v>
      </c>
      <c r="N7" s="140">
        <f>'г.'!N7+'гл.'!N7+'п.'!N7+'р.'!N7+'т.'!N7+'у.'!N7+'м.'!N7</f>
        <v>0</v>
      </c>
      <c r="O7" s="140">
        <f>'г.'!O7+'гл.'!O7+'п.'!O7+'р.'!O7+'т.'!O7+'у.'!O7+'м.'!O7</f>
        <v>0</v>
      </c>
      <c r="P7" s="140">
        <f>'г.'!P7+'гл.'!P7+'п.'!P7+'р.'!P7+'т.'!P7+'у.'!P7+'м.'!P7</f>
        <v>0</v>
      </c>
      <c r="Q7" s="140">
        <f>'г.'!Q7+'гл.'!Q7+'п.'!Q7+'р.'!Q7+'т.'!Q7+'у.'!Q7+'м.'!Q7</f>
        <v>0</v>
      </c>
    </row>
    <row r="8" spans="1:17" s="32" customFormat="1" ht="39.75" customHeight="1" thickBot="1">
      <c r="A8" s="285" t="s">
        <v>134</v>
      </c>
      <c r="B8" s="80" t="s">
        <v>22</v>
      </c>
      <c r="C8" s="140">
        <f>'г.'!C8+'гл.'!C8+'п.'!C8+'р.'!C8+'т.'!C8+'у.'!C8+'м.'!C8</f>
        <v>15</v>
      </c>
      <c r="D8" s="140">
        <f>'г.'!D8+'гл.'!D8+'п.'!D8+'р.'!D8+'т.'!D8+'у.'!D8+'м.'!D8</f>
        <v>14</v>
      </c>
      <c r="E8" s="140">
        <f>'г.'!E8+'гл.'!E8+'п.'!E8+'р.'!E8+'т.'!E8+'у.'!E8+'м.'!E8</f>
        <v>14</v>
      </c>
      <c r="F8" s="140">
        <f>'г.'!F8+'гл.'!F8+'п.'!F8+'р.'!F8+'т.'!F8+'у.'!F8+'м.'!F8</f>
        <v>14</v>
      </c>
      <c r="G8" s="140">
        <f>'г.'!G8+'гл.'!G8+'п.'!G8+'р.'!G8+'т.'!G8+'у.'!G8+'м.'!G8</f>
        <v>13</v>
      </c>
      <c r="H8" s="140">
        <f>'г.'!H8+'гл.'!H8+'п.'!H8+'р.'!H8+'т.'!H8+'у.'!H8+'м.'!H8</f>
        <v>13</v>
      </c>
      <c r="I8" s="140">
        <f>'г.'!I8+'гл.'!I8+'п.'!I8+'р.'!I8+'т.'!I8+'у.'!I8+'м.'!I8</f>
        <v>0</v>
      </c>
      <c r="J8" s="140">
        <f>'г.'!J8+'гл.'!J8+'п.'!J8+'р.'!J8+'т.'!J8+'у.'!J8+'м.'!J8</f>
        <v>0</v>
      </c>
      <c r="K8" s="140">
        <f>'г.'!K8+'гл.'!K8+'п.'!K8+'р.'!K8+'т.'!K8+'у.'!K8+'м.'!K8</f>
        <v>0</v>
      </c>
      <c r="L8" s="140">
        <f>'г.'!L8+'гл.'!L8+'п.'!L8+'р.'!L8+'т.'!L8+'у.'!L8+'м.'!L8</f>
        <v>1</v>
      </c>
      <c r="M8" s="140">
        <f>'г.'!M8+'гл.'!M8+'п.'!M8+'р.'!M8+'т.'!M8+'у.'!M8+'м.'!M8</f>
        <v>1</v>
      </c>
      <c r="N8" s="140">
        <f>'г.'!N8+'гл.'!N8+'п.'!N8+'р.'!N8+'т.'!N8+'у.'!N8+'м.'!N8</f>
        <v>1</v>
      </c>
      <c r="O8" s="140">
        <f>'г.'!O8+'гл.'!O8+'п.'!O8+'р.'!O8+'т.'!O8+'у.'!O8+'м.'!O8</f>
        <v>0</v>
      </c>
      <c r="P8" s="140">
        <f>'г.'!P8+'гл.'!P8+'п.'!P8+'р.'!P8+'т.'!P8+'у.'!P8+'м.'!P8</f>
        <v>0</v>
      </c>
      <c r="Q8" s="140">
        <f>'г.'!Q8+'гл.'!Q8+'п.'!Q8+'р.'!Q8+'т.'!Q8+'у.'!Q8+'м.'!Q8</f>
        <v>0</v>
      </c>
    </row>
    <row r="9" spans="1:17" ht="15" customHeight="1" thickBot="1">
      <c r="A9" s="286" t="s">
        <v>79</v>
      </c>
      <c r="B9" s="81"/>
      <c r="C9" s="140">
        <f>'г.'!C9+'гл.'!C9+'п.'!C9+'р.'!C9+'т.'!C9+'у.'!C9+'м.'!C9</f>
        <v>0</v>
      </c>
      <c r="D9" s="140">
        <f>'г.'!D9+'гл.'!D9+'п.'!D9+'р.'!D9+'т.'!D9+'у.'!D9+'м.'!D9</f>
        <v>0</v>
      </c>
      <c r="E9" s="140">
        <f>'г.'!E9+'гл.'!E9+'п.'!E9+'р.'!E9+'т.'!E9+'у.'!E9+'м.'!E9</f>
        <v>0</v>
      </c>
      <c r="F9" s="140">
        <f>'г.'!F9+'гл.'!F9+'п.'!F9+'р.'!F9+'т.'!F9+'у.'!F9+'м.'!F9</f>
        <v>0</v>
      </c>
      <c r="G9" s="140">
        <f>'г.'!G9+'гл.'!G9+'п.'!G9+'р.'!G9+'т.'!G9+'у.'!G9+'м.'!G9</f>
        <v>0</v>
      </c>
      <c r="H9" s="140">
        <f>'г.'!H9+'гл.'!H9+'п.'!H9+'р.'!H9+'т.'!H9+'у.'!H9+'м.'!H9</f>
        <v>0</v>
      </c>
      <c r="I9" s="140">
        <f>'г.'!I9+'гл.'!I9+'п.'!I9+'р.'!I9+'т.'!I9+'у.'!I9+'м.'!I9</f>
        <v>0</v>
      </c>
      <c r="J9" s="140">
        <f>'г.'!J9+'гл.'!J9+'п.'!J9+'р.'!J9+'т.'!J9+'у.'!J9+'м.'!J9</f>
        <v>0</v>
      </c>
      <c r="K9" s="140">
        <f>'г.'!K9+'гл.'!K9+'п.'!K9+'р.'!K9+'т.'!K9+'у.'!K9+'м.'!K9</f>
        <v>0</v>
      </c>
      <c r="L9" s="140">
        <f>'г.'!L9+'гл.'!L9+'п.'!L9+'р.'!L9+'т.'!L9+'у.'!L9+'м.'!L9</f>
        <v>0</v>
      </c>
      <c r="M9" s="140">
        <f>'г.'!M9+'гл.'!M9+'п.'!M9+'р.'!M9+'т.'!M9+'у.'!M9+'м.'!M9</f>
        <v>0</v>
      </c>
      <c r="N9" s="140">
        <f>'г.'!N9+'гл.'!N9+'п.'!N9+'р.'!N9+'т.'!N9+'у.'!N9+'м.'!N9</f>
        <v>0</v>
      </c>
      <c r="O9" s="140">
        <f>'г.'!O9+'гл.'!O9+'п.'!O9+'р.'!O9+'т.'!O9+'у.'!O9+'м.'!O9</f>
        <v>0</v>
      </c>
      <c r="P9" s="140">
        <f>'г.'!P9+'гл.'!P9+'п.'!P9+'р.'!P9+'т.'!P9+'у.'!P9+'м.'!P9</f>
        <v>0</v>
      </c>
      <c r="Q9" s="140">
        <f>'г.'!Q9+'гл.'!Q9+'п.'!Q9+'р.'!Q9+'т.'!Q9+'у.'!Q9+'м.'!Q9</f>
        <v>0</v>
      </c>
    </row>
    <row r="10" spans="1:17" ht="27" customHeight="1" thickBot="1">
      <c r="A10" s="287" t="s">
        <v>135</v>
      </c>
      <c r="B10" s="82" t="s">
        <v>44</v>
      </c>
      <c r="C10" s="140">
        <f>'г.'!C10+'гл.'!C10+'п.'!C10+'р.'!C10+'т.'!C10+'у.'!C10+'м.'!C10</f>
        <v>0</v>
      </c>
      <c r="D10" s="140">
        <f>'г.'!D10+'гл.'!D10+'п.'!D10+'р.'!D10+'т.'!D10+'у.'!D10+'м.'!D10</f>
        <v>0</v>
      </c>
      <c r="E10" s="140">
        <f>'г.'!E10+'гл.'!E10+'п.'!E10+'р.'!E10+'т.'!E10+'у.'!E10+'м.'!E10</f>
        <v>0</v>
      </c>
      <c r="F10" s="140">
        <f>'г.'!F10+'гл.'!F10+'п.'!F10+'р.'!F10+'т.'!F10+'у.'!F10+'м.'!F10</f>
        <v>0</v>
      </c>
      <c r="G10" s="140">
        <f>'г.'!G10+'гл.'!G10+'п.'!G10+'р.'!G10+'т.'!G10+'у.'!G10+'м.'!G10</f>
        <v>0</v>
      </c>
      <c r="H10" s="140">
        <f>'г.'!H10+'гл.'!H10+'п.'!H10+'р.'!H10+'т.'!H10+'у.'!H10+'м.'!H10</f>
        <v>0</v>
      </c>
      <c r="I10" s="140">
        <f>'г.'!I10+'гл.'!I10+'п.'!I10+'р.'!I10+'т.'!I10+'у.'!I10+'м.'!I10</f>
        <v>0</v>
      </c>
      <c r="J10" s="140">
        <f>'г.'!J10+'гл.'!J10+'п.'!J10+'р.'!J10+'т.'!J10+'у.'!J10+'м.'!J10</f>
        <v>0</v>
      </c>
      <c r="K10" s="140">
        <f>'г.'!K10+'гл.'!K10+'п.'!K10+'р.'!K10+'т.'!K10+'у.'!K10+'м.'!K10</f>
        <v>0</v>
      </c>
      <c r="L10" s="140">
        <f>'г.'!L10+'гл.'!L10+'п.'!L10+'р.'!L10+'т.'!L10+'у.'!L10+'м.'!L10</f>
        <v>0</v>
      </c>
      <c r="M10" s="140">
        <f>'г.'!M10+'гл.'!M10+'п.'!M10+'р.'!M10+'т.'!M10+'у.'!M10+'м.'!M10</f>
        <v>0</v>
      </c>
      <c r="N10" s="140">
        <f>'г.'!N10+'гл.'!N10+'п.'!N10+'р.'!N10+'т.'!N10+'у.'!N10+'м.'!N10</f>
        <v>0</v>
      </c>
      <c r="O10" s="140">
        <f>'г.'!O10+'гл.'!O10+'п.'!O10+'р.'!O10+'т.'!O10+'у.'!O10+'м.'!O10</f>
        <v>0</v>
      </c>
      <c r="P10" s="140">
        <f>'г.'!P10+'гл.'!P10+'п.'!P10+'р.'!P10+'т.'!P10+'у.'!P10+'м.'!P10</f>
        <v>0</v>
      </c>
      <c r="Q10" s="140">
        <f>'г.'!Q10+'гл.'!Q10+'п.'!Q10+'р.'!Q10+'т.'!Q10+'у.'!Q10+'м.'!Q10</f>
        <v>0</v>
      </c>
    </row>
    <row r="11" spans="1:17" ht="27.75" customHeight="1" thickBot="1">
      <c r="A11" s="288" t="s">
        <v>136</v>
      </c>
      <c r="B11" s="83" t="s">
        <v>23</v>
      </c>
      <c r="C11" s="140">
        <f>'г.'!C11+'гл.'!C11+'п.'!C11+'р.'!C11+'т.'!C11+'у.'!C11+'м.'!C11</f>
        <v>1</v>
      </c>
      <c r="D11" s="140">
        <f>'г.'!D11+'гл.'!D11+'п.'!D11+'р.'!D11+'т.'!D11+'у.'!D11+'м.'!D11</f>
        <v>1</v>
      </c>
      <c r="E11" s="140">
        <f>'г.'!E11+'гл.'!E11+'п.'!E11+'р.'!E11+'т.'!E11+'у.'!E11+'м.'!E11</f>
        <v>1</v>
      </c>
      <c r="F11" s="140">
        <f>'г.'!F11+'гл.'!F11+'п.'!F11+'р.'!F11+'т.'!F11+'у.'!F11+'м.'!F11</f>
        <v>0</v>
      </c>
      <c r="G11" s="140">
        <f>'г.'!G11+'гл.'!G11+'п.'!G11+'р.'!G11+'т.'!G11+'у.'!G11+'м.'!G11</f>
        <v>0</v>
      </c>
      <c r="H11" s="140">
        <f>'г.'!H11+'гл.'!H11+'п.'!H11+'р.'!H11+'т.'!H11+'у.'!H11+'м.'!H11</f>
        <v>0</v>
      </c>
      <c r="I11" s="140">
        <f>'г.'!I11+'гл.'!I11+'п.'!I11+'р.'!I11+'т.'!I11+'у.'!I11+'м.'!I11</f>
        <v>0</v>
      </c>
      <c r="J11" s="140">
        <f>'г.'!J11+'гл.'!J11+'п.'!J11+'р.'!J11+'т.'!J11+'у.'!J11+'м.'!J11</f>
        <v>0</v>
      </c>
      <c r="K11" s="140">
        <f>'г.'!K11+'гл.'!K11+'п.'!K11+'р.'!K11+'т.'!K11+'у.'!K11+'м.'!K11</f>
        <v>0</v>
      </c>
      <c r="L11" s="140">
        <f>'г.'!L11+'гл.'!L11+'п.'!L11+'р.'!L11+'т.'!L11+'у.'!L11+'м.'!L11</f>
        <v>1</v>
      </c>
      <c r="M11" s="140">
        <f>'г.'!M11+'гл.'!M11+'п.'!M11+'р.'!M11+'т.'!M11+'у.'!M11+'м.'!M11</f>
        <v>1</v>
      </c>
      <c r="N11" s="140">
        <f>'г.'!N11+'гл.'!N11+'п.'!N11+'р.'!N11+'т.'!N11+'у.'!N11+'м.'!N11</f>
        <v>1</v>
      </c>
      <c r="O11" s="140">
        <f>'г.'!O11+'гл.'!O11+'п.'!O11+'р.'!O11+'т.'!O11+'у.'!O11+'м.'!O11</f>
        <v>0</v>
      </c>
      <c r="P11" s="140">
        <f>'г.'!P11+'гл.'!P11+'п.'!P11+'р.'!P11+'т.'!P11+'у.'!P11+'м.'!P11</f>
        <v>0</v>
      </c>
      <c r="Q11" s="140">
        <f>'г.'!Q11+'гл.'!Q11+'п.'!Q11+'р.'!Q11+'т.'!Q11+'у.'!Q11+'м.'!Q11</f>
        <v>0</v>
      </c>
    </row>
    <row r="12" spans="1:17" ht="27.75" customHeight="1" thickBot="1">
      <c r="A12" s="288" t="s">
        <v>137</v>
      </c>
      <c r="B12" s="83" t="s">
        <v>24</v>
      </c>
      <c r="C12" s="140">
        <f>'г.'!C12+'гл.'!C12+'п.'!C12+'р.'!C12+'т.'!C12+'у.'!C12+'м.'!C12</f>
        <v>0</v>
      </c>
      <c r="D12" s="140">
        <f>'г.'!D12+'гл.'!D12+'п.'!D12+'р.'!D12+'т.'!D12+'у.'!D12+'м.'!D12</f>
        <v>0</v>
      </c>
      <c r="E12" s="140">
        <f>'г.'!E12+'гл.'!E12+'п.'!E12+'р.'!E12+'т.'!E12+'у.'!E12+'м.'!E12</f>
        <v>0</v>
      </c>
      <c r="F12" s="140">
        <f>'г.'!F12+'гл.'!F12+'п.'!F12+'р.'!F12+'т.'!F12+'у.'!F12+'м.'!F12</f>
        <v>0</v>
      </c>
      <c r="G12" s="140">
        <f>'г.'!G12+'гл.'!G12+'п.'!G12+'р.'!G12+'т.'!G12+'у.'!G12+'м.'!G12</f>
        <v>0</v>
      </c>
      <c r="H12" s="140">
        <f>'г.'!H12+'гл.'!H12+'п.'!H12+'р.'!H12+'т.'!H12+'у.'!H12+'м.'!H12</f>
        <v>0</v>
      </c>
      <c r="I12" s="140">
        <f>'г.'!I12+'гл.'!I12+'п.'!I12+'р.'!I12+'т.'!I12+'у.'!I12+'м.'!I12</f>
        <v>0</v>
      </c>
      <c r="J12" s="140">
        <f>'г.'!J12+'гл.'!J12+'п.'!J12+'р.'!J12+'т.'!J12+'у.'!J12+'м.'!J12</f>
        <v>0</v>
      </c>
      <c r="K12" s="140">
        <f>'г.'!K12+'гл.'!K12+'п.'!K12+'р.'!K12+'т.'!K12+'у.'!K12+'м.'!K12</f>
        <v>0</v>
      </c>
      <c r="L12" s="140">
        <f>'г.'!L12+'гл.'!L12+'п.'!L12+'р.'!L12+'т.'!L12+'у.'!L12+'м.'!L12</f>
        <v>0</v>
      </c>
      <c r="M12" s="140">
        <f>'г.'!M12+'гл.'!M12+'п.'!M12+'р.'!M12+'т.'!M12+'у.'!M12+'м.'!M12</f>
        <v>0</v>
      </c>
      <c r="N12" s="140">
        <f>'г.'!N12+'гл.'!N12+'п.'!N12+'р.'!N12+'т.'!N12+'у.'!N12+'м.'!N12</f>
        <v>0</v>
      </c>
      <c r="O12" s="140">
        <f>'г.'!O12+'гл.'!O12+'п.'!O12+'р.'!O12+'т.'!O12+'у.'!O12+'м.'!O12</f>
        <v>0</v>
      </c>
      <c r="P12" s="140">
        <f>'г.'!P12+'гл.'!P12+'п.'!P12+'р.'!P12+'т.'!P12+'у.'!P12+'м.'!P12</f>
        <v>0</v>
      </c>
      <c r="Q12" s="140">
        <f>'г.'!Q12+'гл.'!Q12+'п.'!Q12+'р.'!Q12+'т.'!Q12+'у.'!Q12+'м.'!Q12</f>
        <v>0</v>
      </c>
    </row>
    <row r="13" spans="1:17" ht="27.75" customHeight="1" thickBot="1">
      <c r="A13" s="288" t="s">
        <v>138</v>
      </c>
      <c r="B13" s="83" t="s">
        <v>25</v>
      </c>
      <c r="C13" s="140">
        <f>'г.'!C13+'гл.'!C13+'п.'!C13+'р.'!C13+'т.'!C13+'у.'!C13+'м.'!C13</f>
        <v>12</v>
      </c>
      <c r="D13" s="140">
        <f>'г.'!D13+'гл.'!D13+'п.'!D13+'р.'!D13+'т.'!D13+'у.'!D13+'м.'!D13</f>
        <v>11</v>
      </c>
      <c r="E13" s="140">
        <f>'г.'!E13+'гл.'!E13+'п.'!E13+'р.'!E13+'т.'!E13+'у.'!E13+'м.'!E13</f>
        <v>11</v>
      </c>
      <c r="F13" s="140">
        <f>'г.'!F13+'гл.'!F13+'п.'!F13+'р.'!F13+'т.'!F13+'у.'!F13+'м.'!F13</f>
        <v>12</v>
      </c>
      <c r="G13" s="140">
        <f>'г.'!G13+'гл.'!G13+'п.'!G13+'р.'!G13+'т.'!G13+'у.'!G13+'м.'!G13</f>
        <v>11</v>
      </c>
      <c r="H13" s="140">
        <f>'г.'!H13+'гл.'!H13+'п.'!H13+'р.'!H13+'т.'!H13+'у.'!H13+'м.'!H13</f>
        <v>11</v>
      </c>
      <c r="I13" s="140">
        <f>'г.'!I13+'гл.'!I13+'п.'!I13+'р.'!I13+'т.'!I13+'у.'!I13+'м.'!I13</f>
        <v>0</v>
      </c>
      <c r="J13" s="140">
        <f>'г.'!J13+'гл.'!J13+'п.'!J13+'р.'!J13+'т.'!J13+'у.'!J13+'м.'!J13</f>
        <v>0</v>
      </c>
      <c r="K13" s="140">
        <f>'г.'!K13+'гл.'!K13+'п.'!K13+'р.'!K13+'т.'!K13+'у.'!K13+'м.'!K13</f>
        <v>0</v>
      </c>
      <c r="L13" s="140">
        <f>'г.'!L13+'гл.'!L13+'п.'!L13+'р.'!L13+'т.'!L13+'у.'!L13+'м.'!L13</f>
        <v>0</v>
      </c>
      <c r="M13" s="140">
        <f>'г.'!M13+'гл.'!M13+'п.'!M13+'р.'!M13+'т.'!M13+'у.'!M13+'м.'!M13</f>
        <v>0</v>
      </c>
      <c r="N13" s="140">
        <f>'г.'!N13+'гл.'!N13+'п.'!N13+'р.'!N13+'т.'!N13+'у.'!N13+'м.'!N13</f>
        <v>0</v>
      </c>
      <c r="O13" s="140">
        <f>'г.'!O13+'гл.'!O13+'п.'!O13+'р.'!O13+'т.'!O13+'у.'!O13+'м.'!O13</f>
        <v>0</v>
      </c>
      <c r="P13" s="140">
        <f>'г.'!P13+'гл.'!P13+'п.'!P13+'р.'!P13+'т.'!P13+'у.'!P13+'м.'!P13</f>
        <v>0</v>
      </c>
      <c r="Q13" s="140">
        <f>'г.'!Q13+'гл.'!Q13+'п.'!Q13+'р.'!Q13+'т.'!Q13+'у.'!Q13+'м.'!Q13</f>
        <v>0</v>
      </c>
    </row>
    <row r="14" spans="1:17" ht="26.25" customHeight="1" thickBot="1">
      <c r="A14" s="289" t="s">
        <v>139</v>
      </c>
      <c r="B14" s="84" t="s">
        <v>43</v>
      </c>
      <c r="C14" s="140">
        <f>'г.'!C14+'гл.'!C14+'п.'!C14+'р.'!C14+'т.'!C14+'у.'!C14+'м.'!C14</f>
        <v>2</v>
      </c>
      <c r="D14" s="140">
        <f>'г.'!D14+'гл.'!D14+'п.'!D14+'р.'!D14+'т.'!D14+'у.'!D14+'м.'!D14</f>
        <v>2</v>
      </c>
      <c r="E14" s="140">
        <f>'г.'!E14+'гл.'!E14+'п.'!E14+'р.'!E14+'т.'!E14+'у.'!E14+'м.'!E14</f>
        <v>2</v>
      </c>
      <c r="F14" s="140">
        <f>'г.'!F14+'гл.'!F14+'п.'!F14+'р.'!F14+'т.'!F14+'у.'!F14+'м.'!F14</f>
        <v>2</v>
      </c>
      <c r="G14" s="140">
        <f>'г.'!G14+'гл.'!G14+'п.'!G14+'р.'!G14+'т.'!G14+'у.'!G14+'м.'!G14</f>
        <v>2</v>
      </c>
      <c r="H14" s="140">
        <f>'г.'!H14+'гл.'!H14+'п.'!H14+'р.'!H14+'т.'!H14+'у.'!H14+'м.'!H14</f>
        <v>2</v>
      </c>
      <c r="I14" s="140">
        <f>'г.'!I14+'гл.'!I14+'п.'!I14+'р.'!I14+'т.'!I14+'у.'!I14+'м.'!I14</f>
        <v>0</v>
      </c>
      <c r="J14" s="140">
        <f>'г.'!J14+'гл.'!J14+'п.'!J14+'р.'!J14+'т.'!J14+'у.'!J14+'м.'!J14</f>
        <v>0</v>
      </c>
      <c r="K14" s="140">
        <f>'г.'!K14+'гл.'!K14+'п.'!K14+'р.'!K14+'т.'!K14+'у.'!K14+'м.'!K14</f>
        <v>0</v>
      </c>
      <c r="L14" s="140">
        <f>'г.'!L14+'гл.'!L14+'п.'!L14+'р.'!L14+'т.'!L14+'у.'!L14+'м.'!L14</f>
        <v>0</v>
      </c>
      <c r="M14" s="140">
        <f>'г.'!M14+'гл.'!M14+'п.'!M14+'р.'!M14+'т.'!M14+'у.'!M14+'м.'!M14</f>
        <v>0</v>
      </c>
      <c r="N14" s="140">
        <f>'г.'!N14+'гл.'!N14+'п.'!N14+'р.'!N14+'т.'!N14+'у.'!N14+'м.'!N14</f>
        <v>0</v>
      </c>
      <c r="O14" s="140">
        <f>'г.'!O14+'гл.'!O14+'п.'!O14+'р.'!O14+'т.'!O14+'у.'!O14+'м.'!O14</f>
        <v>0</v>
      </c>
      <c r="P14" s="140">
        <f>'г.'!P14+'гл.'!P14+'п.'!P14+'р.'!P14+'т.'!P14+'у.'!P14+'м.'!P14</f>
        <v>0</v>
      </c>
      <c r="Q14" s="140">
        <f>'г.'!Q14+'гл.'!Q14+'п.'!Q14+'р.'!Q14+'т.'!Q14+'у.'!Q14+'м.'!Q14</f>
        <v>0</v>
      </c>
    </row>
    <row r="15" spans="1:17" s="32" customFormat="1" ht="39.75" customHeight="1" thickBot="1">
      <c r="A15" s="290" t="s">
        <v>140</v>
      </c>
      <c r="B15" s="80" t="s">
        <v>45</v>
      </c>
      <c r="C15" s="140">
        <f>'г.'!C15+'гл.'!C15+'п.'!C15+'р.'!C15+'т.'!C15+'у.'!C15+'м.'!C15</f>
        <v>12.200000000000001</v>
      </c>
      <c r="D15" s="140">
        <f>'г.'!D15+'гл.'!D15+'п.'!D15+'р.'!D15+'т.'!D15+'у.'!D15+'м.'!D15</f>
        <v>12.200000000000001</v>
      </c>
      <c r="E15" s="140">
        <f>'г.'!E15+'гл.'!E15+'п.'!E15+'р.'!E15+'т.'!E15+'у.'!E15+'м.'!E15</f>
        <v>12.9</v>
      </c>
      <c r="F15" s="140">
        <f>'г.'!F15+'гл.'!F15+'п.'!F15+'р.'!F15+'т.'!F15+'у.'!F15+'м.'!F15</f>
        <v>12.200000000000001</v>
      </c>
      <c r="G15" s="140">
        <f>'г.'!G15+'гл.'!G15+'п.'!G15+'р.'!G15+'т.'!G15+'у.'!G15+'м.'!G15</f>
        <v>12.200000000000001</v>
      </c>
      <c r="H15" s="140">
        <f>'г.'!H15+'гл.'!H15+'п.'!H15+'р.'!H15+'т.'!H15+'у.'!H15+'м.'!H15</f>
        <v>13</v>
      </c>
      <c r="I15" s="140">
        <f>'г.'!I15+'гл.'!I15+'п.'!I15+'р.'!I15+'т.'!I15+'у.'!I15+'м.'!I15</f>
        <v>0</v>
      </c>
      <c r="J15" s="140">
        <f>'г.'!J15+'гл.'!J15+'п.'!J15+'р.'!J15+'т.'!J15+'у.'!J15+'м.'!J15</f>
        <v>0</v>
      </c>
      <c r="K15" s="140">
        <f>'г.'!K15+'гл.'!K15+'п.'!K15+'р.'!K15+'т.'!K15+'у.'!K15+'м.'!K15</f>
        <v>0</v>
      </c>
      <c r="L15" s="140">
        <f>'г.'!L15+'гл.'!L15+'п.'!L15+'р.'!L15+'т.'!L15+'у.'!L15+'м.'!L15</f>
        <v>0</v>
      </c>
      <c r="M15" s="140">
        <f>'г.'!M15+'гл.'!M15+'п.'!M15+'р.'!M15+'т.'!M15+'у.'!M15+'м.'!M15</f>
        <v>0</v>
      </c>
      <c r="N15" s="140">
        <f>'г.'!N15+'гл.'!N15+'п.'!N15+'р.'!N15+'т.'!N15+'у.'!N15+'м.'!N15</f>
        <v>0</v>
      </c>
      <c r="O15" s="349">
        <f>'г.'!O15+'гл.'!O15+'п.'!O15+'р.'!O15+'т.'!O15+'у.'!O15+'м.'!O15</f>
        <v>3.3999999999999995</v>
      </c>
      <c r="P15" s="350">
        <f>'г.'!P15+'гл.'!P15+'п.'!P15+'р.'!P15+'т.'!P15+'у.'!P15+'м.'!P15</f>
        <v>7</v>
      </c>
      <c r="Q15" s="350">
        <f>'г.'!Q15+'гл.'!Q15+'п.'!Q15+'р.'!Q15+'т.'!Q15+'у.'!Q15+'м.'!Q15</f>
        <v>7</v>
      </c>
    </row>
    <row r="16" spans="1:17" s="32" customFormat="1" ht="48.75" customHeight="1" thickBot="1">
      <c r="A16" s="291" t="s">
        <v>141</v>
      </c>
      <c r="B16" s="80" t="s">
        <v>46</v>
      </c>
      <c r="C16" s="140">
        <f>'г.'!C16+'гл.'!C16+'п.'!C16+'р.'!C16+'т.'!C16+'у.'!C16+'м.'!C16</f>
        <v>14.5</v>
      </c>
      <c r="D16" s="140">
        <f>'г.'!D16+'гл.'!D16+'п.'!D16+'р.'!D16+'т.'!D16+'у.'!D16+'м.'!D16</f>
        <v>11</v>
      </c>
      <c r="E16" s="140">
        <f>'г.'!E16+'гл.'!E16+'п.'!E16+'р.'!E16+'т.'!E16+'у.'!E16+'м.'!E16</f>
        <v>13.5</v>
      </c>
      <c r="F16" s="140">
        <f>'г.'!F16+'гл.'!F16+'п.'!F16+'р.'!F16+'т.'!F16+'у.'!F16+'м.'!F16</f>
        <v>14.5</v>
      </c>
      <c r="G16" s="140">
        <f>'г.'!G16+'гл.'!G16+'п.'!G16+'р.'!G16+'т.'!G16+'у.'!G16+'м.'!G16</f>
        <v>11</v>
      </c>
      <c r="H16" s="140">
        <f>'г.'!H16+'гл.'!H16+'п.'!H16+'р.'!H16+'т.'!H16+'у.'!H16+'м.'!H16</f>
        <v>14</v>
      </c>
      <c r="I16" s="140">
        <f>'г.'!I16+'гл.'!I16+'п.'!I16+'р.'!I16+'т.'!I16+'у.'!I16+'м.'!I16</f>
        <v>0</v>
      </c>
      <c r="J16" s="140">
        <f>'г.'!J16+'гл.'!J16+'п.'!J16+'р.'!J16+'т.'!J16+'у.'!J16+'м.'!J16</f>
        <v>0</v>
      </c>
      <c r="K16" s="140">
        <f>'г.'!K16+'гл.'!K16+'п.'!K16+'р.'!K16+'т.'!K16+'у.'!K16+'м.'!K16</f>
        <v>0</v>
      </c>
      <c r="L16" s="140">
        <f>'г.'!L16+'гл.'!L16+'п.'!L16+'р.'!L16+'т.'!L16+'у.'!L16+'м.'!L16</f>
        <v>0</v>
      </c>
      <c r="M16" s="140">
        <f>'г.'!M16+'гл.'!M16+'п.'!M16+'р.'!M16+'т.'!M16+'у.'!M16+'м.'!M16</f>
        <v>0</v>
      </c>
      <c r="N16" s="140">
        <f>'г.'!N16+'гл.'!N16+'п.'!N16+'р.'!N16+'т.'!N16+'у.'!N16+'м.'!N16</f>
        <v>0</v>
      </c>
      <c r="O16" s="140">
        <f>'г.'!O16+'гл.'!O16+'п.'!O16+'р.'!O16+'т.'!O16+'у.'!O16+'м.'!O16</f>
        <v>0</v>
      </c>
      <c r="P16" s="140">
        <f>'г.'!P16+'гл.'!P16+'п.'!P16+'р.'!P16+'т.'!P16+'у.'!P16+'м.'!P16</f>
        <v>0</v>
      </c>
      <c r="Q16" s="140">
        <f>'г.'!Q16+'гл.'!Q16+'п.'!Q16+'р.'!Q16+'т.'!Q16+'у.'!Q16+'м.'!Q16</f>
        <v>0</v>
      </c>
    </row>
    <row r="17" spans="1:17" s="32" customFormat="1" ht="66" customHeight="1" thickBot="1">
      <c r="A17" s="292" t="s">
        <v>142</v>
      </c>
      <c r="B17" s="85" t="s">
        <v>47</v>
      </c>
      <c r="C17" s="140">
        <f>'г.'!C17+'гл.'!C17+'п.'!C17+'р.'!C17+'т.'!C17+'у.'!C17+'м.'!C17</f>
        <v>47.699999999999996</v>
      </c>
      <c r="D17" s="140">
        <f>'г.'!D17+'гл.'!D17+'п.'!D17+'р.'!D17+'т.'!D17+'у.'!D17+'м.'!D17</f>
        <v>43.2</v>
      </c>
      <c r="E17" s="140">
        <f>'г.'!E17+'гл.'!E17+'п.'!E17+'р.'!E17+'т.'!E17+'у.'!E17+'м.'!E17</f>
        <v>47</v>
      </c>
      <c r="F17" s="140">
        <f>'г.'!F17+'гл.'!F17+'п.'!F17+'р.'!F17+'т.'!F17+'у.'!F17+'м.'!F17</f>
        <v>40.7</v>
      </c>
      <c r="G17" s="140">
        <f>'г.'!G17+'гл.'!G17+'п.'!G17+'р.'!G17+'т.'!G17+'у.'!G17+'м.'!G17</f>
        <v>36.2</v>
      </c>
      <c r="H17" s="140">
        <f>'г.'!H17+'гл.'!H17+'п.'!H17+'р.'!H17+'т.'!H17+'у.'!H17+'м.'!H17</f>
        <v>40</v>
      </c>
      <c r="I17" s="140">
        <f>'г.'!I17+'гл.'!I17+'п.'!I17+'р.'!I17+'т.'!I17+'у.'!I17+'м.'!I17</f>
        <v>6</v>
      </c>
      <c r="J17" s="140">
        <f>'г.'!J17+'гл.'!J17+'п.'!J17+'р.'!J17+'т.'!J17+'у.'!J17+'м.'!J17</f>
        <v>6</v>
      </c>
      <c r="K17" s="140">
        <f>'г.'!K17+'гл.'!K17+'п.'!K17+'р.'!K17+'т.'!K17+'у.'!K17+'м.'!K17</f>
        <v>6</v>
      </c>
      <c r="L17" s="140">
        <f>'г.'!L17+'гл.'!L17+'п.'!L17+'р.'!L17+'т.'!L17+'у.'!L17+'м.'!L17</f>
        <v>1</v>
      </c>
      <c r="M17" s="140">
        <f>'г.'!M17+'гл.'!M17+'п.'!M17+'р.'!M17+'т.'!M17+'у.'!M17+'м.'!M17</f>
        <v>1</v>
      </c>
      <c r="N17" s="140">
        <f>'г.'!N17+'гл.'!N17+'п.'!N17+'р.'!N17+'т.'!N17+'у.'!N17+'м.'!N17</f>
        <v>1</v>
      </c>
      <c r="O17" s="140">
        <f>'г.'!O17+'гл.'!O17+'п.'!O17+'р.'!O17+'т.'!O17+'у.'!O17+'м.'!O17</f>
        <v>3.3999999999999995</v>
      </c>
      <c r="P17" s="140">
        <f>'г.'!P17+'гл.'!P17+'п.'!P17+'р.'!P17+'т.'!P17+'у.'!P17+'м.'!P17</f>
        <v>7</v>
      </c>
      <c r="Q17" s="140">
        <f>'г.'!Q17+'гл.'!Q17+'п.'!Q17+'р.'!Q17+'т.'!Q17+'у.'!Q17+'м.'!Q17</f>
        <v>7</v>
      </c>
    </row>
    <row r="18" spans="1:17" ht="12.75">
      <c r="A18" s="86"/>
      <c r="B18" s="87"/>
      <c r="C18" s="87"/>
      <c r="D18" s="87"/>
      <c r="E18" s="87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sheetProtection/>
  <mergeCells count="11">
    <mergeCell ref="C3:Q3"/>
    <mergeCell ref="C4:E4"/>
    <mergeCell ref="P1:Q1"/>
    <mergeCell ref="F18:Q18"/>
    <mergeCell ref="A2:Q2"/>
    <mergeCell ref="A3:A5"/>
    <mergeCell ref="B3:B5"/>
    <mergeCell ref="F4:H4"/>
    <mergeCell ref="I4:K4"/>
    <mergeCell ref="L4:N4"/>
    <mergeCell ref="O4:Q4"/>
  </mergeCell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20"/>
  <sheetViews>
    <sheetView zoomScale="75" zoomScaleNormal="75" workbookViewId="0" topLeftCell="A7">
      <selection activeCell="A15" sqref="A15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16.00390625" style="1" customWidth="1"/>
    <col min="4" max="4" width="12.375" style="1" customWidth="1"/>
    <col min="5" max="5" width="12.125" style="1" customWidth="1"/>
    <col min="6" max="6" width="14.25390625" style="1" customWidth="1"/>
    <col min="7" max="7" width="14.875" style="1" customWidth="1"/>
    <col min="8" max="8" width="15.125" style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2.62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4.875" style="1" customWidth="1"/>
    <col min="18" max="16384" width="9.125" style="1" customWidth="1"/>
  </cols>
  <sheetData>
    <row r="1" spans="16:17" ht="12.75">
      <c r="P1" s="403" t="s">
        <v>89</v>
      </c>
      <c r="Q1" s="403"/>
    </row>
    <row r="2" spans="1:17" s="15" customFormat="1" ht="13.5" thickBot="1">
      <c r="A2" s="405" t="s">
        <v>17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</row>
    <row r="3" spans="1:17" ht="12.75" customHeight="1" thickBot="1">
      <c r="A3" s="427" t="s">
        <v>3</v>
      </c>
      <c r="B3" s="418" t="s">
        <v>18</v>
      </c>
      <c r="C3" s="446" t="s">
        <v>36</v>
      </c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8"/>
    </row>
    <row r="4" spans="1:17" ht="83.25" customHeight="1" thickBot="1">
      <c r="A4" s="427"/>
      <c r="B4" s="418"/>
      <c r="C4" s="410" t="s">
        <v>97</v>
      </c>
      <c r="D4" s="411"/>
      <c r="E4" s="402"/>
      <c r="F4" s="413" t="s">
        <v>91</v>
      </c>
      <c r="G4" s="413"/>
      <c r="H4" s="413"/>
      <c r="I4" s="413" t="s">
        <v>130</v>
      </c>
      <c r="J4" s="413"/>
      <c r="K4" s="413"/>
      <c r="L4" s="406"/>
      <c r="M4" s="444"/>
      <c r="N4" s="445"/>
      <c r="O4" s="406" t="s">
        <v>157</v>
      </c>
      <c r="P4" s="444"/>
      <c r="Q4" s="445"/>
    </row>
    <row r="5" spans="1:17" s="14" customFormat="1" ht="77.25" customHeight="1" thickBot="1">
      <c r="A5" s="427"/>
      <c r="B5" s="418"/>
      <c r="C5" s="58" t="s">
        <v>19</v>
      </c>
      <c r="D5" s="57" t="s">
        <v>20</v>
      </c>
      <c r="E5" s="57" t="s">
        <v>39</v>
      </c>
      <c r="F5" s="58" t="s">
        <v>19</v>
      </c>
      <c r="G5" s="57" t="s">
        <v>20</v>
      </c>
      <c r="H5" s="57" t="s">
        <v>39</v>
      </c>
      <c r="I5" s="57" t="s">
        <v>35</v>
      </c>
      <c r="J5" s="57" t="s">
        <v>20</v>
      </c>
      <c r="K5" s="57" t="s">
        <v>40</v>
      </c>
      <c r="L5" s="57"/>
      <c r="M5" s="57"/>
      <c r="N5" s="57"/>
      <c r="O5" s="57"/>
      <c r="P5" s="57"/>
      <c r="Q5" s="57"/>
    </row>
    <row r="6" spans="1:17" ht="13.5" thickBot="1">
      <c r="A6" s="46">
        <v>1</v>
      </c>
      <c r="B6" s="79" t="s">
        <v>4</v>
      </c>
      <c r="C6" s="79" t="s">
        <v>5</v>
      </c>
      <c r="D6" s="46">
        <v>4</v>
      </c>
      <c r="E6" s="46">
        <v>5</v>
      </c>
      <c r="F6" s="47">
        <v>6</v>
      </c>
      <c r="G6" s="47">
        <v>7</v>
      </c>
      <c r="H6" s="47">
        <v>8</v>
      </c>
      <c r="I6" s="113">
        <v>9</v>
      </c>
      <c r="J6" s="45">
        <v>10</v>
      </c>
      <c r="K6" s="114">
        <v>11</v>
      </c>
      <c r="L6" s="47"/>
      <c r="M6" s="47"/>
      <c r="N6" s="47"/>
      <c r="O6" s="47"/>
      <c r="P6" s="47"/>
      <c r="Q6" s="47"/>
    </row>
    <row r="7" spans="1:17" s="32" customFormat="1" ht="33" customHeight="1" thickBot="1">
      <c r="A7" s="285" t="s">
        <v>133</v>
      </c>
      <c r="B7" s="80" t="s">
        <v>21</v>
      </c>
      <c r="C7" s="140">
        <f>F7+I7</f>
        <v>1</v>
      </c>
      <c r="D7" s="141">
        <f>G7+J7</f>
        <v>1</v>
      </c>
      <c r="E7" s="140">
        <f>H7+K7</f>
        <v>1</v>
      </c>
      <c r="F7" s="140"/>
      <c r="G7" s="141"/>
      <c r="H7" s="140"/>
      <c r="I7" s="142">
        <v>1</v>
      </c>
      <c r="J7" s="143">
        <v>1</v>
      </c>
      <c r="K7" s="142">
        <v>1</v>
      </c>
      <c r="L7" s="140"/>
      <c r="M7" s="141"/>
      <c r="N7" s="140"/>
      <c r="O7" s="142"/>
      <c r="P7" s="143"/>
      <c r="Q7" s="144"/>
    </row>
    <row r="8" spans="1:17" s="32" customFormat="1" ht="39.75" customHeight="1" thickBot="1">
      <c r="A8" s="285" t="s">
        <v>134</v>
      </c>
      <c r="B8" s="80" t="s">
        <v>22</v>
      </c>
      <c r="C8" s="140">
        <f aca="true" t="shared" si="0" ref="C8:E17">F8+I8</f>
        <v>2</v>
      </c>
      <c r="D8" s="140">
        <f t="shared" si="0"/>
        <v>2</v>
      </c>
      <c r="E8" s="140">
        <f t="shared" si="0"/>
        <v>2</v>
      </c>
      <c r="F8" s="140">
        <f>F10+F11+F12+F13+F14</f>
        <v>2</v>
      </c>
      <c r="G8" s="140">
        <f>G10+G11+G12+G13+G14</f>
        <v>2</v>
      </c>
      <c r="H8" s="140">
        <f>H10+H11+H12+H13+H14</f>
        <v>2</v>
      </c>
      <c r="I8" s="141"/>
      <c r="J8" s="140"/>
      <c r="K8" s="141"/>
      <c r="L8" s="140"/>
      <c r="M8" s="141"/>
      <c r="N8" s="140"/>
      <c r="O8" s="141"/>
      <c r="P8" s="140"/>
      <c r="Q8" s="140"/>
    </row>
    <row r="9" spans="1:17" ht="15" customHeight="1">
      <c r="A9" s="286" t="s">
        <v>79</v>
      </c>
      <c r="B9" s="81"/>
      <c r="C9" s="145">
        <f t="shared" si="0"/>
        <v>0</v>
      </c>
      <c r="D9" s="146">
        <f t="shared" si="0"/>
        <v>0</v>
      </c>
      <c r="E9" s="145">
        <f t="shared" si="0"/>
        <v>0</v>
      </c>
      <c r="F9" s="145"/>
      <c r="G9" s="146"/>
      <c r="H9" s="145"/>
      <c r="I9" s="147"/>
      <c r="J9" s="148"/>
      <c r="K9" s="147"/>
      <c r="L9" s="148"/>
      <c r="M9" s="147"/>
      <c r="N9" s="148"/>
      <c r="O9" s="146"/>
      <c r="P9" s="145"/>
      <c r="Q9" s="149"/>
    </row>
    <row r="10" spans="1:17" ht="27" customHeight="1">
      <c r="A10" s="287" t="s">
        <v>135</v>
      </c>
      <c r="B10" s="82" t="s">
        <v>44</v>
      </c>
      <c r="C10" s="150">
        <f t="shared" si="0"/>
        <v>0</v>
      </c>
      <c r="D10" s="151">
        <f t="shared" si="0"/>
        <v>0</v>
      </c>
      <c r="E10" s="150">
        <f t="shared" si="0"/>
        <v>0</v>
      </c>
      <c r="F10" s="150"/>
      <c r="G10" s="151"/>
      <c r="H10" s="150"/>
      <c r="I10" s="152"/>
      <c r="J10" s="153"/>
      <c r="K10" s="152"/>
      <c r="L10" s="153"/>
      <c r="M10" s="153"/>
      <c r="N10" s="153"/>
      <c r="O10" s="151"/>
      <c r="P10" s="150"/>
      <c r="Q10" s="154"/>
    </row>
    <row r="11" spans="1:17" ht="27.75" customHeight="1">
      <c r="A11" s="288" t="s">
        <v>136</v>
      </c>
      <c r="B11" s="83" t="s">
        <v>23</v>
      </c>
      <c r="C11" s="155">
        <f t="shared" si="0"/>
        <v>0</v>
      </c>
      <c r="D11" s="156">
        <f t="shared" si="0"/>
        <v>0</v>
      </c>
      <c r="E11" s="155">
        <f t="shared" si="0"/>
        <v>0</v>
      </c>
      <c r="F11" s="155"/>
      <c r="G11" s="156"/>
      <c r="H11" s="155"/>
      <c r="I11" s="157"/>
      <c r="J11" s="158"/>
      <c r="K11" s="157"/>
      <c r="L11" s="153"/>
      <c r="M11" s="153"/>
      <c r="N11" s="153"/>
      <c r="O11" s="156"/>
      <c r="P11" s="155"/>
      <c r="Q11" s="159"/>
    </row>
    <row r="12" spans="1:17" ht="27.75" customHeight="1">
      <c r="A12" s="288" t="s">
        <v>137</v>
      </c>
      <c r="B12" s="83" t="s">
        <v>24</v>
      </c>
      <c r="C12" s="155">
        <f t="shared" si="0"/>
        <v>0</v>
      </c>
      <c r="D12" s="156">
        <f t="shared" si="0"/>
        <v>0</v>
      </c>
      <c r="E12" s="155">
        <f t="shared" si="0"/>
        <v>0</v>
      </c>
      <c r="F12" s="155"/>
      <c r="G12" s="156"/>
      <c r="H12" s="155"/>
      <c r="I12" s="157"/>
      <c r="J12" s="158"/>
      <c r="K12" s="157"/>
      <c r="L12" s="153"/>
      <c r="M12" s="153"/>
      <c r="N12" s="153"/>
      <c r="O12" s="156"/>
      <c r="P12" s="155"/>
      <c r="Q12" s="159"/>
    </row>
    <row r="13" spans="1:17" ht="27.75" customHeight="1">
      <c r="A13" s="288" t="s">
        <v>138</v>
      </c>
      <c r="B13" s="83" t="s">
        <v>25</v>
      </c>
      <c r="C13" s="145">
        <f t="shared" si="0"/>
        <v>2</v>
      </c>
      <c r="D13" s="146">
        <f t="shared" si="0"/>
        <v>2</v>
      </c>
      <c r="E13" s="145">
        <f t="shared" si="0"/>
        <v>2</v>
      </c>
      <c r="F13" s="145">
        <v>2</v>
      </c>
      <c r="G13" s="146">
        <v>2</v>
      </c>
      <c r="H13" s="145">
        <v>2</v>
      </c>
      <c r="I13" s="147"/>
      <c r="J13" s="148"/>
      <c r="K13" s="147"/>
      <c r="L13" s="153"/>
      <c r="M13" s="153"/>
      <c r="N13" s="153"/>
      <c r="O13" s="146"/>
      <c r="P13" s="145"/>
      <c r="Q13" s="149"/>
    </row>
    <row r="14" spans="1:17" ht="26.25" customHeight="1" thickBot="1">
      <c r="A14" s="289" t="s">
        <v>139</v>
      </c>
      <c r="B14" s="84" t="s">
        <v>43</v>
      </c>
      <c r="C14" s="160">
        <f t="shared" si="0"/>
        <v>0</v>
      </c>
      <c r="D14" s="161">
        <f t="shared" si="0"/>
        <v>0</v>
      </c>
      <c r="E14" s="160">
        <f t="shared" si="0"/>
        <v>0</v>
      </c>
      <c r="F14" s="160"/>
      <c r="G14" s="161"/>
      <c r="H14" s="160"/>
      <c r="I14" s="162"/>
      <c r="J14" s="163"/>
      <c r="K14" s="162"/>
      <c r="L14" s="153"/>
      <c r="M14" s="153"/>
      <c r="N14" s="153"/>
      <c r="O14" s="161"/>
      <c r="P14" s="160"/>
      <c r="Q14" s="164"/>
    </row>
    <row r="15" spans="1:17" s="32" customFormat="1" ht="76.5" customHeight="1" thickBot="1">
      <c r="A15" s="290" t="s">
        <v>140</v>
      </c>
      <c r="B15" s="80" t="s">
        <v>45</v>
      </c>
      <c r="C15" s="143">
        <f t="shared" si="0"/>
        <v>2</v>
      </c>
      <c r="D15" s="142">
        <f t="shared" si="0"/>
        <v>2</v>
      </c>
      <c r="E15" s="143">
        <f t="shared" si="0"/>
        <v>2</v>
      </c>
      <c r="F15" s="143">
        <v>2</v>
      </c>
      <c r="G15" s="142">
        <v>2</v>
      </c>
      <c r="H15" s="143">
        <v>2</v>
      </c>
      <c r="I15" s="141"/>
      <c r="J15" s="140"/>
      <c r="K15" s="141"/>
      <c r="L15" s="140"/>
      <c r="M15" s="141"/>
      <c r="N15" s="140"/>
      <c r="O15" s="142">
        <v>1</v>
      </c>
      <c r="P15" s="143">
        <v>1</v>
      </c>
      <c r="Q15" s="144">
        <v>1</v>
      </c>
    </row>
    <row r="16" spans="1:17" s="32" customFormat="1" ht="81" customHeight="1" thickBot="1">
      <c r="A16" s="291" t="s">
        <v>141</v>
      </c>
      <c r="B16" s="80" t="s">
        <v>46</v>
      </c>
      <c r="C16" s="143">
        <f t="shared" si="0"/>
        <v>4.5</v>
      </c>
      <c r="D16" s="142">
        <f t="shared" si="0"/>
        <v>1</v>
      </c>
      <c r="E16" s="143">
        <f t="shared" si="0"/>
        <v>3</v>
      </c>
      <c r="F16" s="143">
        <v>4.5</v>
      </c>
      <c r="G16" s="142">
        <v>1</v>
      </c>
      <c r="H16" s="143">
        <v>3</v>
      </c>
      <c r="I16" s="141"/>
      <c r="J16" s="140"/>
      <c r="K16" s="141"/>
      <c r="L16" s="140"/>
      <c r="M16" s="141"/>
      <c r="N16" s="140"/>
      <c r="O16" s="142"/>
      <c r="P16" s="143"/>
      <c r="Q16" s="144"/>
    </row>
    <row r="17" spans="1:17" s="32" customFormat="1" ht="66" customHeight="1" thickBot="1">
      <c r="A17" s="292" t="s">
        <v>142</v>
      </c>
      <c r="B17" s="85" t="s">
        <v>47</v>
      </c>
      <c r="C17" s="165">
        <f t="shared" si="0"/>
        <v>9.5</v>
      </c>
      <c r="D17" s="166">
        <f t="shared" si="0"/>
        <v>6</v>
      </c>
      <c r="E17" s="165">
        <f t="shared" si="0"/>
        <v>8</v>
      </c>
      <c r="F17" s="165">
        <f aca="true" t="shared" si="1" ref="F17:K17">F7+F8+F15+F16</f>
        <v>8.5</v>
      </c>
      <c r="G17" s="166">
        <f t="shared" si="1"/>
        <v>5</v>
      </c>
      <c r="H17" s="165">
        <f t="shared" si="1"/>
        <v>7</v>
      </c>
      <c r="I17" s="166">
        <f t="shared" si="1"/>
        <v>1</v>
      </c>
      <c r="J17" s="165">
        <f t="shared" si="1"/>
        <v>1</v>
      </c>
      <c r="K17" s="166">
        <f t="shared" si="1"/>
        <v>1</v>
      </c>
      <c r="L17" s="165"/>
      <c r="M17" s="166"/>
      <c r="N17" s="165"/>
      <c r="O17" s="166">
        <f>O15</f>
        <v>1</v>
      </c>
      <c r="P17" s="166">
        <f>P15</f>
        <v>1</v>
      </c>
      <c r="Q17" s="166">
        <f>Q15</f>
        <v>1</v>
      </c>
    </row>
    <row r="18" spans="1:17" ht="12.75">
      <c r="A18" s="86"/>
      <c r="B18" s="87"/>
      <c r="C18" s="87"/>
      <c r="D18" s="87"/>
      <c r="E18" s="87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sheetProtection/>
  <mergeCells count="11">
    <mergeCell ref="F18:Q18"/>
    <mergeCell ref="A2:Q2"/>
    <mergeCell ref="A3:A5"/>
    <mergeCell ref="B3:B5"/>
    <mergeCell ref="F4:H4"/>
    <mergeCell ref="I4:K4"/>
    <mergeCell ref="L4:N4"/>
    <mergeCell ref="O4:Q4"/>
    <mergeCell ref="C3:Q3"/>
    <mergeCell ref="C4:E4"/>
    <mergeCell ref="P1:Q1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20"/>
  <sheetViews>
    <sheetView zoomScale="75" zoomScaleNormal="75" workbookViewId="0" topLeftCell="A7">
      <selection activeCell="F16" sqref="F16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16.00390625" style="1" customWidth="1"/>
    <col min="4" max="4" width="12.375" style="1" customWidth="1"/>
    <col min="5" max="5" width="12.125" style="1" customWidth="1"/>
    <col min="6" max="6" width="14.25390625" style="1" customWidth="1"/>
    <col min="7" max="7" width="14.875" style="1" customWidth="1"/>
    <col min="8" max="8" width="15.125" style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2.62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4.875" style="1" customWidth="1"/>
    <col min="18" max="16384" width="9.125" style="1" customWidth="1"/>
  </cols>
  <sheetData>
    <row r="1" spans="16:17" ht="12.75">
      <c r="P1" s="403" t="s">
        <v>89</v>
      </c>
      <c r="Q1" s="403"/>
    </row>
    <row r="2" spans="1:17" s="15" customFormat="1" ht="13.5" thickBot="1">
      <c r="A2" s="405" t="s">
        <v>17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</row>
    <row r="3" spans="1:17" ht="12.75" customHeight="1" thickBot="1">
      <c r="A3" s="427" t="s">
        <v>3</v>
      </c>
      <c r="B3" s="418" t="s">
        <v>18</v>
      </c>
      <c r="C3" s="446" t="s">
        <v>36</v>
      </c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8"/>
    </row>
    <row r="4" spans="1:17" ht="83.25" customHeight="1" thickBot="1">
      <c r="A4" s="427"/>
      <c r="B4" s="418"/>
      <c r="C4" s="410" t="s">
        <v>97</v>
      </c>
      <c r="D4" s="411"/>
      <c r="E4" s="402"/>
      <c r="F4" s="413" t="s">
        <v>91</v>
      </c>
      <c r="G4" s="413"/>
      <c r="H4" s="413"/>
      <c r="I4" s="413" t="s">
        <v>130</v>
      </c>
      <c r="J4" s="413"/>
      <c r="K4" s="413"/>
      <c r="L4" s="406"/>
      <c r="M4" s="444"/>
      <c r="N4" s="445"/>
      <c r="O4" s="406" t="s">
        <v>157</v>
      </c>
      <c r="P4" s="444"/>
      <c r="Q4" s="445"/>
    </row>
    <row r="5" spans="1:17" s="14" customFormat="1" ht="77.25" customHeight="1" thickBot="1">
      <c r="A5" s="427"/>
      <c r="B5" s="418"/>
      <c r="C5" s="58" t="s">
        <v>19</v>
      </c>
      <c r="D5" s="57" t="s">
        <v>20</v>
      </c>
      <c r="E5" s="57" t="s">
        <v>39</v>
      </c>
      <c r="F5" s="58" t="s">
        <v>19</v>
      </c>
      <c r="G5" s="57" t="s">
        <v>20</v>
      </c>
      <c r="H5" s="57" t="s">
        <v>39</v>
      </c>
      <c r="I5" s="57" t="s">
        <v>35</v>
      </c>
      <c r="J5" s="57" t="s">
        <v>20</v>
      </c>
      <c r="K5" s="57" t="s">
        <v>40</v>
      </c>
      <c r="L5" s="57"/>
      <c r="M5" s="57"/>
      <c r="N5" s="57"/>
      <c r="O5" s="57"/>
      <c r="P5" s="57"/>
      <c r="Q5" s="57"/>
    </row>
    <row r="6" spans="1:17" ht="13.5" thickBot="1">
      <c r="A6" s="46">
        <v>1</v>
      </c>
      <c r="B6" s="79" t="s">
        <v>4</v>
      </c>
      <c r="C6" s="79" t="s">
        <v>5</v>
      </c>
      <c r="D6" s="46">
        <v>4</v>
      </c>
      <c r="E6" s="46">
        <v>5</v>
      </c>
      <c r="F6" s="47">
        <v>6</v>
      </c>
      <c r="G6" s="47">
        <v>7</v>
      </c>
      <c r="H6" s="47">
        <v>8</v>
      </c>
      <c r="I6" s="113">
        <v>9</v>
      </c>
      <c r="J6" s="45">
        <v>10</v>
      </c>
      <c r="K6" s="114">
        <v>11</v>
      </c>
      <c r="L6" s="47"/>
      <c r="M6" s="47"/>
      <c r="N6" s="47"/>
      <c r="O6" s="47"/>
      <c r="P6" s="47"/>
      <c r="Q6" s="47"/>
    </row>
    <row r="7" spans="1:17" s="32" customFormat="1" ht="33" customHeight="1" thickBot="1">
      <c r="A7" s="285" t="s">
        <v>133</v>
      </c>
      <c r="B7" s="80" t="s">
        <v>21</v>
      </c>
      <c r="C7" s="140">
        <f>F7+I7</f>
        <v>1</v>
      </c>
      <c r="D7" s="141">
        <f>G7+J7</f>
        <v>1</v>
      </c>
      <c r="E7" s="140">
        <f>H7+K7</f>
        <v>1</v>
      </c>
      <c r="F7" s="140"/>
      <c r="G7" s="141"/>
      <c r="H7" s="140"/>
      <c r="I7" s="142">
        <v>1</v>
      </c>
      <c r="J7" s="143">
        <v>1</v>
      </c>
      <c r="K7" s="142">
        <v>1</v>
      </c>
      <c r="L7" s="140"/>
      <c r="M7" s="141"/>
      <c r="N7" s="140"/>
      <c r="O7" s="142"/>
      <c r="P7" s="143"/>
      <c r="Q7" s="144"/>
    </row>
    <row r="8" spans="1:17" s="32" customFormat="1" ht="39.75" customHeight="1" thickBot="1">
      <c r="A8" s="285" t="s">
        <v>134</v>
      </c>
      <c r="B8" s="80" t="s">
        <v>22</v>
      </c>
      <c r="C8" s="140">
        <f aca="true" t="shared" si="0" ref="C8:E17">F8+I8</f>
        <v>2</v>
      </c>
      <c r="D8" s="140">
        <f t="shared" si="0"/>
        <v>2</v>
      </c>
      <c r="E8" s="140">
        <f t="shared" si="0"/>
        <v>2</v>
      </c>
      <c r="F8" s="140">
        <f>F10+F11+F12+F13+F14</f>
        <v>2</v>
      </c>
      <c r="G8" s="140">
        <f>G10+G11+G12+G13+G14</f>
        <v>2</v>
      </c>
      <c r="H8" s="140">
        <f>H10+H11+H12+H13+H14</f>
        <v>2</v>
      </c>
      <c r="I8" s="141"/>
      <c r="J8" s="140"/>
      <c r="K8" s="141"/>
      <c r="L8" s="140"/>
      <c r="M8" s="141"/>
      <c r="N8" s="140"/>
      <c r="O8" s="141"/>
      <c r="P8" s="140"/>
      <c r="Q8" s="140"/>
    </row>
    <row r="9" spans="1:17" ht="15" customHeight="1">
      <c r="A9" s="286" t="s">
        <v>79</v>
      </c>
      <c r="B9" s="81"/>
      <c r="C9" s="145">
        <f t="shared" si="0"/>
        <v>0</v>
      </c>
      <c r="D9" s="146">
        <f t="shared" si="0"/>
        <v>0</v>
      </c>
      <c r="E9" s="145">
        <f t="shared" si="0"/>
        <v>0</v>
      </c>
      <c r="F9" s="145"/>
      <c r="G9" s="146"/>
      <c r="H9" s="145"/>
      <c r="I9" s="147"/>
      <c r="J9" s="148"/>
      <c r="K9" s="147"/>
      <c r="L9" s="148"/>
      <c r="M9" s="147"/>
      <c r="N9" s="148"/>
      <c r="O9" s="146"/>
      <c r="P9" s="145"/>
      <c r="Q9" s="149"/>
    </row>
    <row r="10" spans="1:17" ht="27" customHeight="1">
      <c r="A10" s="287" t="s">
        <v>135</v>
      </c>
      <c r="B10" s="82" t="s">
        <v>44</v>
      </c>
      <c r="C10" s="150">
        <f t="shared" si="0"/>
        <v>0</v>
      </c>
      <c r="D10" s="151">
        <f t="shared" si="0"/>
        <v>0</v>
      </c>
      <c r="E10" s="150">
        <f t="shared" si="0"/>
        <v>0</v>
      </c>
      <c r="F10" s="150"/>
      <c r="G10" s="151"/>
      <c r="H10" s="150"/>
      <c r="I10" s="152"/>
      <c r="J10" s="153"/>
      <c r="K10" s="152"/>
      <c r="L10" s="153"/>
      <c r="M10" s="153"/>
      <c r="N10" s="153"/>
      <c r="O10" s="151"/>
      <c r="P10" s="150"/>
      <c r="Q10" s="154"/>
    </row>
    <row r="11" spans="1:17" ht="27.75" customHeight="1">
      <c r="A11" s="288" t="s">
        <v>136</v>
      </c>
      <c r="B11" s="83" t="s">
        <v>23</v>
      </c>
      <c r="C11" s="155">
        <f t="shared" si="0"/>
        <v>0</v>
      </c>
      <c r="D11" s="156">
        <f t="shared" si="0"/>
        <v>0</v>
      </c>
      <c r="E11" s="155">
        <f t="shared" si="0"/>
        <v>0</v>
      </c>
      <c r="F11" s="155"/>
      <c r="G11" s="156"/>
      <c r="H11" s="155"/>
      <c r="I11" s="157"/>
      <c r="J11" s="158"/>
      <c r="K11" s="157"/>
      <c r="L11" s="153"/>
      <c r="M11" s="153"/>
      <c r="N11" s="153"/>
      <c r="O11" s="156"/>
      <c r="P11" s="155"/>
      <c r="Q11" s="159"/>
    </row>
    <row r="12" spans="1:17" ht="27.75" customHeight="1">
      <c r="A12" s="288" t="s">
        <v>137</v>
      </c>
      <c r="B12" s="83" t="s">
        <v>24</v>
      </c>
      <c r="C12" s="155">
        <f t="shared" si="0"/>
        <v>0</v>
      </c>
      <c r="D12" s="156">
        <f t="shared" si="0"/>
        <v>0</v>
      </c>
      <c r="E12" s="155">
        <f t="shared" si="0"/>
        <v>0</v>
      </c>
      <c r="F12" s="155"/>
      <c r="G12" s="156"/>
      <c r="H12" s="155"/>
      <c r="I12" s="157"/>
      <c r="J12" s="158"/>
      <c r="K12" s="157"/>
      <c r="L12" s="153"/>
      <c r="M12" s="153"/>
      <c r="N12" s="153"/>
      <c r="O12" s="156"/>
      <c r="P12" s="155"/>
      <c r="Q12" s="159"/>
    </row>
    <row r="13" spans="1:17" ht="27.75" customHeight="1">
      <c r="A13" s="288" t="s">
        <v>138</v>
      </c>
      <c r="B13" s="83" t="s">
        <v>25</v>
      </c>
      <c r="C13" s="145">
        <f t="shared" si="0"/>
        <v>1</v>
      </c>
      <c r="D13" s="146">
        <f t="shared" si="0"/>
        <v>1</v>
      </c>
      <c r="E13" s="145">
        <f t="shared" si="0"/>
        <v>1</v>
      </c>
      <c r="F13" s="145">
        <v>1</v>
      </c>
      <c r="G13" s="146">
        <v>1</v>
      </c>
      <c r="H13" s="145">
        <v>1</v>
      </c>
      <c r="I13" s="147"/>
      <c r="J13" s="148"/>
      <c r="K13" s="147"/>
      <c r="L13" s="153"/>
      <c r="M13" s="153"/>
      <c r="N13" s="153"/>
      <c r="O13" s="146"/>
      <c r="P13" s="145"/>
      <c r="Q13" s="149"/>
    </row>
    <row r="14" spans="1:17" ht="26.25" customHeight="1" thickBot="1">
      <c r="A14" s="289" t="s">
        <v>139</v>
      </c>
      <c r="B14" s="84" t="s">
        <v>43</v>
      </c>
      <c r="C14" s="160">
        <f t="shared" si="0"/>
        <v>1</v>
      </c>
      <c r="D14" s="161">
        <f t="shared" si="0"/>
        <v>1</v>
      </c>
      <c r="E14" s="160">
        <f t="shared" si="0"/>
        <v>1</v>
      </c>
      <c r="F14" s="160">
        <v>1</v>
      </c>
      <c r="G14" s="161">
        <v>1</v>
      </c>
      <c r="H14" s="160">
        <v>1</v>
      </c>
      <c r="I14" s="162"/>
      <c r="J14" s="163"/>
      <c r="K14" s="162"/>
      <c r="L14" s="153"/>
      <c r="M14" s="153"/>
      <c r="N14" s="153"/>
      <c r="O14" s="161"/>
      <c r="P14" s="160"/>
      <c r="Q14" s="164"/>
    </row>
    <row r="15" spans="1:17" s="32" customFormat="1" ht="76.5" customHeight="1" thickBot="1">
      <c r="A15" s="290" t="s">
        <v>140</v>
      </c>
      <c r="B15" s="80" t="s">
        <v>45</v>
      </c>
      <c r="C15" s="143">
        <v>1.9</v>
      </c>
      <c r="D15" s="142">
        <v>1.9</v>
      </c>
      <c r="E15" s="143">
        <v>1.9</v>
      </c>
      <c r="F15" s="143">
        <v>1.9</v>
      </c>
      <c r="G15" s="142">
        <v>1.9</v>
      </c>
      <c r="H15" s="143">
        <v>2</v>
      </c>
      <c r="I15" s="141"/>
      <c r="J15" s="140"/>
      <c r="K15" s="141"/>
      <c r="L15" s="140"/>
      <c r="M15" s="141"/>
      <c r="N15" s="140"/>
      <c r="O15" s="142">
        <v>0.4</v>
      </c>
      <c r="P15" s="143">
        <v>1</v>
      </c>
      <c r="Q15" s="144">
        <v>1</v>
      </c>
    </row>
    <row r="16" spans="1:17" s="32" customFormat="1" ht="81" customHeight="1" thickBot="1">
      <c r="A16" s="291" t="s">
        <v>141</v>
      </c>
      <c r="B16" s="80" t="s">
        <v>46</v>
      </c>
      <c r="C16" s="143">
        <v>1.5</v>
      </c>
      <c r="D16" s="142">
        <v>1.5</v>
      </c>
      <c r="E16" s="143">
        <f t="shared" si="0"/>
        <v>2</v>
      </c>
      <c r="F16" s="143">
        <v>1.5</v>
      </c>
      <c r="G16" s="142">
        <v>1.5</v>
      </c>
      <c r="H16" s="143">
        <v>2</v>
      </c>
      <c r="I16" s="141"/>
      <c r="J16" s="140"/>
      <c r="K16" s="141"/>
      <c r="L16" s="140"/>
      <c r="M16" s="141"/>
      <c r="N16" s="140"/>
      <c r="O16" s="142"/>
      <c r="P16" s="143"/>
      <c r="Q16" s="144"/>
    </row>
    <row r="17" spans="1:17" s="32" customFormat="1" ht="66" customHeight="1" thickBot="1">
      <c r="A17" s="292" t="s">
        <v>142</v>
      </c>
      <c r="B17" s="85" t="s">
        <v>47</v>
      </c>
      <c r="C17" s="165">
        <f t="shared" si="0"/>
        <v>6.4</v>
      </c>
      <c r="D17" s="166">
        <f t="shared" si="0"/>
        <v>6.4</v>
      </c>
      <c r="E17" s="165">
        <f t="shared" si="0"/>
        <v>7</v>
      </c>
      <c r="F17" s="165">
        <f aca="true" t="shared" si="1" ref="F17:K17">F7+F8+F15+F16</f>
        <v>5.4</v>
      </c>
      <c r="G17" s="166">
        <f t="shared" si="1"/>
        <v>5.4</v>
      </c>
      <c r="H17" s="165">
        <f t="shared" si="1"/>
        <v>6</v>
      </c>
      <c r="I17" s="166">
        <f t="shared" si="1"/>
        <v>1</v>
      </c>
      <c r="J17" s="165">
        <f t="shared" si="1"/>
        <v>1</v>
      </c>
      <c r="K17" s="166">
        <f t="shared" si="1"/>
        <v>1</v>
      </c>
      <c r="L17" s="165"/>
      <c r="M17" s="166"/>
      <c r="N17" s="165"/>
      <c r="O17" s="166">
        <f>O15</f>
        <v>0.4</v>
      </c>
      <c r="P17" s="166">
        <f>P15</f>
        <v>1</v>
      </c>
      <c r="Q17" s="166">
        <f>Q15</f>
        <v>1</v>
      </c>
    </row>
    <row r="18" spans="1:17" ht="12.75">
      <c r="A18" s="86"/>
      <c r="B18" s="87"/>
      <c r="C18" s="87"/>
      <c r="D18" s="87"/>
      <c r="E18" s="87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sheetProtection/>
  <mergeCells count="11">
    <mergeCell ref="O4:Q4"/>
    <mergeCell ref="C3:Q3"/>
    <mergeCell ref="C4:E4"/>
    <mergeCell ref="P1:Q1"/>
    <mergeCell ref="F18:Q18"/>
    <mergeCell ref="A2:Q2"/>
    <mergeCell ref="A3:A5"/>
    <mergeCell ref="B3:B5"/>
    <mergeCell ref="F4:H4"/>
    <mergeCell ref="I4:K4"/>
    <mergeCell ref="L4:N4"/>
  </mergeCell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20"/>
  <sheetViews>
    <sheetView zoomScale="75" zoomScaleNormal="75" workbookViewId="0" topLeftCell="A7">
      <selection activeCell="H17" sqref="H17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16.00390625" style="1" customWidth="1"/>
    <col min="4" max="4" width="12.375" style="1" customWidth="1"/>
    <col min="5" max="5" width="12.125" style="1" customWidth="1"/>
    <col min="6" max="6" width="14.25390625" style="1" customWidth="1"/>
    <col min="7" max="7" width="14.875" style="1" customWidth="1"/>
    <col min="8" max="8" width="15.125" style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2.62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4.875" style="1" customWidth="1"/>
    <col min="18" max="16384" width="9.125" style="1" customWidth="1"/>
  </cols>
  <sheetData>
    <row r="1" spans="16:17" ht="12.75">
      <c r="P1" s="403" t="s">
        <v>89</v>
      </c>
      <c r="Q1" s="403"/>
    </row>
    <row r="2" spans="1:17" s="15" customFormat="1" ht="13.5" thickBot="1">
      <c r="A2" s="405" t="s">
        <v>17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</row>
    <row r="3" spans="1:17" ht="12.75" customHeight="1" thickBot="1">
      <c r="A3" s="427" t="s">
        <v>3</v>
      </c>
      <c r="B3" s="418" t="s">
        <v>18</v>
      </c>
      <c r="C3" s="446" t="s">
        <v>36</v>
      </c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8"/>
    </row>
    <row r="4" spans="1:17" ht="83.25" customHeight="1" thickBot="1">
      <c r="A4" s="427"/>
      <c r="B4" s="418"/>
      <c r="C4" s="410" t="s">
        <v>97</v>
      </c>
      <c r="D4" s="411"/>
      <c r="E4" s="402"/>
      <c r="F4" s="413" t="s">
        <v>91</v>
      </c>
      <c r="G4" s="413"/>
      <c r="H4" s="413"/>
      <c r="I4" s="413" t="s">
        <v>130</v>
      </c>
      <c r="J4" s="413"/>
      <c r="K4" s="413"/>
      <c r="L4" s="406"/>
      <c r="M4" s="444"/>
      <c r="N4" s="445"/>
      <c r="O4" s="406" t="s">
        <v>157</v>
      </c>
      <c r="P4" s="444"/>
      <c r="Q4" s="445"/>
    </row>
    <row r="5" spans="1:17" s="14" customFormat="1" ht="77.25" customHeight="1" thickBot="1">
      <c r="A5" s="427"/>
      <c r="B5" s="418"/>
      <c r="C5" s="58" t="s">
        <v>19</v>
      </c>
      <c r="D5" s="57" t="s">
        <v>20</v>
      </c>
      <c r="E5" s="57" t="s">
        <v>39</v>
      </c>
      <c r="F5" s="58" t="s">
        <v>19</v>
      </c>
      <c r="G5" s="57" t="s">
        <v>20</v>
      </c>
      <c r="H5" s="57" t="s">
        <v>39</v>
      </c>
      <c r="I5" s="57" t="s">
        <v>35</v>
      </c>
      <c r="J5" s="57" t="s">
        <v>20</v>
      </c>
      <c r="K5" s="57" t="s">
        <v>40</v>
      </c>
      <c r="L5" s="57"/>
      <c r="M5" s="57"/>
      <c r="N5" s="57"/>
      <c r="O5" s="57"/>
      <c r="P5" s="57"/>
      <c r="Q5" s="57"/>
    </row>
    <row r="6" spans="1:17" ht="13.5" thickBot="1">
      <c r="A6" s="46">
        <v>1</v>
      </c>
      <c r="B6" s="79" t="s">
        <v>4</v>
      </c>
      <c r="C6" s="79" t="s">
        <v>5</v>
      </c>
      <c r="D6" s="46">
        <v>4</v>
      </c>
      <c r="E6" s="46">
        <v>5</v>
      </c>
      <c r="F6" s="47">
        <v>6</v>
      </c>
      <c r="G6" s="47">
        <v>7</v>
      </c>
      <c r="H6" s="47">
        <v>8</v>
      </c>
      <c r="I6" s="113">
        <v>9</v>
      </c>
      <c r="J6" s="45">
        <v>10</v>
      </c>
      <c r="K6" s="114">
        <v>11</v>
      </c>
      <c r="L6" s="47"/>
      <c r="M6" s="47"/>
      <c r="N6" s="47"/>
      <c r="O6" s="47"/>
      <c r="P6" s="47"/>
      <c r="Q6" s="47"/>
    </row>
    <row r="7" spans="1:17" s="32" customFormat="1" ht="33" customHeight="1" thickBot="1">
      <c r="A7" s="285" t="s">
        <v>133</v>
      </c>
      <c r="B7" s="80" t="s">
        <v>21</v>
      </c>
      <c r="C7" s="140">
        <f>F7+I7</f>
        <v>1</v>
      </c>
      <c r="D7" s="141">
        <f>G7+J7</f>
        <v>1</v>
      </c>
      <c r="E7" s="140">
        <f>H7+K7</f>
        <v>1</v>
      </c>
      <c r="F7" s="140"/>
      <c r="G7" s="141"/>
      <c r="H7" s="140"/>
      <c r="I7" s="142">
        <v>1</v>
      </c>
      <c r="J7" s="143">
        <v>1</v>
      </c>
      <c r="K7" s="142">
        <v>1</v>
      </c>
      <c r="L7" s="140"/>
      <c r="M7" s="141"/>
      <c r="N7" s="140"/>
      <c r="O7" s="142"/>
      <c r="P7" s="143"/>
      <c r="Q7" s="144"/>
    </row>
    <row r="8" spans="1:17" s="32" customFormat="1" ht="39.75" customHeight="1" thickBot="1">
      <c r="A8" s="285" t="s">
        <v>134</v>
      </c>
      <c r="B8" s="80" t="s">
        <v>22</v>
      </c>
      <c r="C8" s="140">
        <f aca="true" t="shared" si="0" ref="C8:E17">F8+I8</f>
        <v>2</v>
      </c>
      <c r="D8" s="140">
        <f t="shared" si="0"/>
        <v>2</v>
      </c>
      <c r="E8" s="140">
        <f t="shared" si="0"/>
        <v>2</v>
      </c>
      <c r="F8" s="140">
        <f>F10+F11+F12+F13+F14</f>
        <v>2</v>
      </c>
      <c r="G8" s="140">
        <f>G10+G11+G12+G13+G14</f>
        <v>2</v>
      </c>
      <c r="H8" s="140">
        <f>H10+H11+H12+H13+H14</f>
        <v>2</v>
      </c>
      <c r="I8" s="141"/>
      <c r="J8" s="140"/>
      <c r="K8" s="141"/>
      <c r="L8" s="140"/>
      <c r="M8" s="141"/>
      <c r="N8" s="140"/>
      <c r="O8" s="141"/>
      <c r="P8" s="140"/>
      <c r="Q8" s="140"/>
    </row>
    <row r="9" spans="1:17" ht="15" customHeight="1">
      <c r="A9" s="286" t="s">
        <v>79</v>
      </c>
      <c r="B9" s="81"/>
      <c r="C9" s="145">
        <f t="shared" si="0"/>
        <v>0</v>
      </c>
      <c r="D9" s="146">
        <f t="shared" si="0"/>
        <v>0</v>
      </c>
      <c r="E9" s="145">
        <f t="shared" si="0"/>
        <v>0</v>
      </c>
      <c r="F9" s="145"/>
      <c r="G9" s="146"/>
      <c r="H9" s="145"/>
      <c r="I9" s="147"/>
      <c r="J9" s="148"/>
      <c r="K9" s="147"/>
      <c r="L9" s="148"/>
      <c r="M9" s="147"/>
      <c r="N9" s="148"/>
      <c r="O9" s="146"/>
      <c r="P9" s="145"/>
      <c r="Q9" s="149"/>
    </row>
    <row r="10" spans="1:17" ht="27" customHeight="1">
      <c r="A10" s="287" t="s">
        <v>135</v>
      </c>
      <c r="B10" s="82" t="s">
        <v>44</v>
      </c>
      <c r="C10" s="150">
        <f t="shared" si="0"/>
        <v>0</v>
      </c>
      <c r="D10" s="151">
        <f t="shared" si="0"/>
        <v>0</v>
      </c>
      <c r="E10" s="150">
        <f t="shared" si="0"/>
        <v>0</v>
      </c>
      <c r="F10" s="150"/>
      <c r="G10" s="151"/>
      <c r="H10" s="150"/>
      <c r="I10" s="152"/>
      <c r="J10" s="153"/>
      <c r="K10" s="152"/>
      <c r="L10" s="153"/>
      <c r="M10" s="153"/>
      <c r="N10" s="153"/>
      <c r="O10" s="151"/>
      <c r="P10" s="150"/>
      <c r="Q10" s="154"/>
    </row>
    <row r="11" spans="1:17" ht="27.75" customHeight="1">
      <c r="A11" s="288" t="s">
        <v>136</v>
      </c>
      <c r="B11" s="83" t="s">
        <v>23</v>
      </c>
      <c r="C11" s="155">
        <f t="shared" si="0"/>
        <v>0</v>
      </c>
      <c r="D11" s="156">
        <f t="shared" si="0"/>
        <v>0</v>
      </c>
      <c r="E11" s="155">
        <f t="shared" si="0"/>
        <v>0</v>
      </c>
      <c r="F11" s="155"/>
      <c r="G11" s="156"/>
      <c r="H11" s="155"/>
      <c r="I11" s="157"/>
      <c r="J11" s="158"/>
      <c r="K11" s="157"/>
      <c r="L11" s="153"/>
      <c r="M11" s="153"/>
      <c r="N11" s="153"/>
      <c r="O11" s="156"/>
      <c r="P11" s="155"/>
      <c r="Q11" s="159"/>
    </row>
    <row r="12" spans="1:17" ht="27.75" customHeight="1">
      <c r="A12" s="288" t="s">
        <v>137</v>
      </c>
      <c r="B12" s="83" t="s">
        <v>24</v>
      </c>
      <c r="C12" s="155">
        <f t="shared" si="0"/>
        <v>0</v>
      </c>
      <c r="D12" s="156">
        <f t="shared" si="0"/>
        <v>0</v>
      </c>
      <c r="E12" s="155">
        <f t="shared" si="0"/>
        <v>0</v>
      </c>
      <c r="F12" s="155"/>
      <c r="G12" s="156"/>
      <c r="H12" s="155"/>
      <c r="I12" s="157"/>
      <c r="J12" s="158"/>
      <c r="K12" s="157"/>
      <c r="L12" s="153"/>
      <c r="M12" s="153"/>
      <c r="N12" s="153"/>
      <c r="O12" s="156"/>
      <c r="P12" s="155"/>
      <c r="Q12" s="159"/>
    </row>
    <row r="13" spans="1:17" ht="27.75" customHeight="1">
      <c r="A13" s="288" t="s">
        <v>138</v>
      </c>
      <c r="B13" s="83" t="s">
        <v>25</v>
      </c>
      <c r="C13" s="145">
        <f t="shared" si="0"/>
        <v>2</v>
      </c>
      <c r="D13" s="146">
        <f t="shared" si="0"/>
        <v>2</v>
      </c>
      <c r="E13" s="145">
        <f t="shared" si="0"/>
        <v>2</v>
      </c>
      <c r="F13" s="145">
        <v>2</v>
      </c>
      <c r="G13" s="146">
        <v>2</v>
      </c>
      <c r="H13" s="145">
        <v>2</v>
      </c>
      <c r="I13" s="147"/>
      <c r="J13" s="148"/>
      <c r="K13" s="147"/>
      <c r="L13" s="153"/>
      <c r="M13" s="153"/>
      <c r="N13" s="153"/>
      <c r="O13" s="146"/>
      <c r="P13" s="145"/>
      <c r="Q13" s="149"/>
    </row>
    <row r="14" spans="1:17" ht="26.25" customHeight="1" thickBot="1">
      <c r="A14" s="289" t="s">
        <v>139</v>
      </c>
      <c r="B14" s="84" t="s">
        <v>43</v>
      </c>
      <c r="C14" s="160">
        <f t="shared" si="0"/>
        <v>0</v>
      </c>
      <c r="D14" s="161">
        <f t="shared" si="0"/>
        <v>0</v>
      </c>
      <c r="E14" s="160">
        <f t="shared" si="0"/>
        <v>0</v>
      </c>
      <c r="F14" s="160"/>
      <c r="G14" s="161"/>
      <c r="H14" s="160"/>
      <c r="I14" s="162"/>
      <c r="J14" s="163"/>
      <c r="K14" s="162"/>
      <c r="L14" s="153"/>
      <c r="M14" s="153"/>
      <c r="N14" s="153"/>
      <c r="O14" s="161"/>
      <c r="P14" s="160"/>
      <c r="Q14" s="164"/>
    </row>
    <row r="15" spans="1:17" s="32" customFormat="1" ht="76.5" customHeight="1" thickBot="1">
      <c r="A15" s="290" t="s">
        <v>140</v>
      </c>
      <c r="B15" s="80" t="s">
        <v>45</v>
      </c>
      <c r="C15" s="143">
        <f t="shared" si="0"/>
        <v>0.9</v>
      </c>
      <c r="D15" s="142">
        <f t="shared" si="0"/>
        <v>0.9</v>
      </c>
      <c r="E15" s="143">
        <f t="shared" si="0"/>
        <v>1</v>
      </c>
      <c r="F15" s="143">
        <v>0.9</v>
      </c>
      <c r="G15" s="142">
        <v>0.9</v>
      </c>
      <c r="H15" s="143">
        <v>1</v>
      </c>
      <c r="I15" s="141"/>
      <c r="J15" s="140"/>
      <c r="K15" s="141"/>
      <c r="L15" s="140"/>
      <c r="M15" s="141"/>
      <c r="N15" s="140"/>
      <c r="O15" s="142">
        <v>0.4</v>
      </c>
      <c r="P15" s="143">
        <v>1</v>
      </c>
      <c r="Q15" s="144">
        <v>1</v>
      </c>
    </row>
    <row r="16" spans="1:17" s="32" customFormat="1" ht="81" customHeight="1" thickBot="1">
      <c r="A16" s="291" t="s">
        <v>141</v>
      </c>
      <c r="B16" s="80" t="s">
        <v>46</v>
      </c>
      <c r="C16" s="143">
        <f t="shared" si="0"/>
        <v>2</v>
      </c>
      <c r="D16" s="142">
        <f t="shared" si="0"/>
        <v>2</v>
      </c>
      <c r="E16" s="143">
        <f t="shared" si="0"/>
        <v>1</v>
      </c>
      <c r="F16" s="143">
        <v>2</v>
      </c>
      <c r="G16" s="142">
        <v>2</v>
      </c>
      <c r="H16" s="143">
        <v>1</v>
      </c>
      <c r="I16" s="141"/>
      <c r="J16" s="140"/>
      <c r="K16" s="141"/>
      <c r="L16" s="140"/>
      <c r="M16" s="141"/>
      <c r="N16" s="140"/>
      <c r="O16" s="142"/>
      <c r="P16" s="143"/>
      <c r="Q16" s="144"/>
    </row>
    <row r="17" spans="1:17" s="32" customFormat="1" ht="66" customHeight="1" thickBot="1">
      <c r="A17" s="292" t="s">
        <v>142</v>
      </c>
      <c r="B17" s="85" t="s">
        <v>47</v>
      </c>
      <c r="C17" s="165">
        <f t="shared" si="0"/>
        <v>5.9</v>
      </c>
      <c r="D17" s="166">
        <f t="shared" si="0"/>
        <v>5.9</v>
      </c>
      <c r="E17" s="165">
        <f t="shared" si="0"/>
        <v>5</v>
      </c>
      <c r="F17" s="165">
        <f aca="true" t="shared" si="1" ref="F17:K17">F7+F8+F15+F16</f>
        <v>4.9</v>
      </c>
      <c r="G17" s="166">
        <f t="shared" si="1"/>
        <v>4.9</v>
      </c>
      <c r="H17" s="165">
        <f>H7+H8+H15+H16</f>
        <v>4</v>
      </c>
      <c r="I17" s="166">
        <f t="shared" si="1"/>
        <v>1</v>
      </c>
      <c r="J17" s="165">
        <f t="shared" si="1"/>
        <v>1</v>
      </c>
      <c r="K17" s="166">
        <f t="shared" si="1"/>
        <v>1</v>
      </c>
      <c r="L17" s="165"/>
      <c r="M17" s="166"/>
      <c r="N17" s="165"/>
      <c r="O17" s="140">
        <f>O15</f>
        <v>0.4</v>
      </c>
      <c r="P17" s="166">
        <f>P15</f>
        <v>1</v>
      </c>
      <c r="Q17" s="140">
        <f>Q15</f>
        <v>1</v>
      </c>
    </row>
    <row r="18" spans="1:17" ht="12.75">
      <c r="A18" s="86"/>
      <c r="B18" s="87"/>
      <c r="C18" s="87"/>
      <c r="D18" s="87"/>
      <c r="E18" s="87"/>
      <c r="F18" s="404"/>
      <c r="G18" s="404"/>
      <c r="H18" s="404"/>
      <c r="I18" s="404"/>
      <c r="J18" s="404"/>
      <c r="K18" s="404"/>
      <c r="L18" s="404"/>
      <c r="M18" s="404"/>
      <c r="N18" s="404"/>
      <c r="O18" s="449"/>
      <c r="P18" s="404"/>
      <c r="Q18" s="404"/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sheetProtection/>
  <mergeCells count="11">
    <mergeCell ref="F18:Q18"/>
    <mergeCell ref="A2:Q2"/>
    <mergeCell ref="A3:A5"/>
    <mergeCell ref="B3:B5"/>
    <mergeCell ref="F4:H4"/>
    <mergeCell ref="I4:K4"/>
    <mergeCell ref="L4:N4"/>
    <mergeCell ref="O4:Q4"/>
    <mergeCell ref="C3:Q3"/>
    <mergeCell ref="C4:E4"/>
    <mergeCell ref="P1:Q1"/>
  </mergeCell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20"/>
  <sheetViews>
    <sheetView zoomScale="75" zoomScaleNormal="75" workbookViewId="0" topLeftCell="A8">
      <selection activeCell="H12" sqref="H12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16.00390625" style="1" customWidth="1"/>
    <col min="4" max="4" width="12.375" style="1" customWidth="1"/>
    <col min="5" max="5" width="12.125" style="1" customWidth="1"/>
    <col min="6" max="6" width="14.25390625" style="1" customWidth="1"/>
    <col min="7" max="7" width="14.875" style="1" customWidth="1"/>
    <col min="8" max="8" width="15.125" style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2.62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4.875" style="1" customWidth="1"/>
    <col min="18" max="16384" width="9.125" style="1" customWidth="1"/>
  </cols>
  <sheetData>
    <row r="1" spans="16:17" ht="12.75">
      <c r="P1" s="403" t="s">
        <v>89</v>
      </c>
      <c r="Q1" s="403"/>
    </row>
    <row r="2" spans="1:17" s="15" customFormat="1" ht="13.5" thickBot="1">
      <c r="A2" s="405" t="s">
        <v>17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</row>
    <row r="3" spans="1:17" ht="12.75" customHeight="1" thickBot="1">
      <c r="A3" s="427" t="s">
        <v>3</v>
      </c>
      <c r="B3" s="418" t="s">
        <v>18</v>
      </c>
      <c r="C3" s="446" t="s">
        <v>36</v>
      </c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8"/>
    </row>
    <row r="4" spans="1:17" ht="83.25" customHeight="1" thickBot="1">
      <c r="A4" s="427"/>
      <c r="B4" s="418"/>
      <c r="C4" s="410" t="s">
        <v>97</v>
      </c>
      <c r="D4" s="411"/>
      <c r="E4" s="402"/>
      <c r="F4" s="413" t="s">
        <v>91</v>
      </c>
      <c r="G4" s="413"/>
      <c r="H4" s="413"/>
      <c r="I4" s="413" t="s">
        <v>130</v>
      </c>
      <c r="J4" s="413"/>
      <c r="K4" s="413"/>
      <c r="L4" s="406"/>
      <c r="M4" s="444"/>
      <c r="N4" s="445"/>
      <c r="O4" s="406" t="s">
        <v>157</v>
      </c>
      <c r="P4" s="444"/>
      <c r="Q4" s="445"/>
    </row>
    <row r="5" spans="1:17" s="14" customFormat="1" ht="77.25" customHeight="1" thickBot="1">
      <c r="A5" s="427"/>
      <c r="B5" s="418"/>
      <c r="C5" s="58" t="s">
        <v>19</v>
      </c>
      <c r="D5" s="57" t="s">
        <v>20</v>
      </c>
      <c r="E5" s="57" t="s">
        <v>39</v>
      </c>
      <c r="F5" s="58" t="s">
        <v>19</v>
      </c>
      <c r="G5" s="57" t="s">
        <v>20</v>
      </c>
      <c r="H5" s="57" t="s">
        <v>39</v>
      </c>
      <c r="I5" s="57" t="s">
        <v>35</v>
      </c>
      <c r="J5" s="57" t="s">
        <v>20</v>
      </c>
      <c r="K5" s="57" t="s">
        <v>40</v>
      </c>
      <c r="L5" s="57"/>
      <c r="M5" s="57"/>
      <c r="N5" s="57"/>
      <c r="O5" s="57"/>
      <c r="P5" s="57"/>
      <c r="Q5" s="57"/>
    </row>
    <row r="6" spans="1:17" ht="13.5" thickBot="1">
      <c r="A6" s="46">
        <v>1</v>
      </c>
      <c r="B6" s="79" t="s">
        <v>4</v>
      </c>
      <c r="C6" s="79" t="s">
        <v>5</v>
      </c>
      <c r="D6" s="46">
        <v>4</v>
      </c>
      <c r="E6" s="46">
        <v>5</v>
      </c>
      <c r="F6" s="47">
        <v>6</v>
      </c>
      <c r="G6" s="47">
        <v>7</v>
      </c>
      <c r="H6" s="47">
        <v>8</v>
      </c>
      <c r="I6" s="113">
        <v>9</v>
      </c>
      <c r="J6" s="45">
        <v>10</v>
      </c>
      <c r="K6" s="114">
        <v>11</v>
      </c>
      <c r="L6" s="47"/>
      <c r="M6" s="47"/>
      <c r="N6" s="47"/>
      <c r="O6" s="47"/>
      <c r="P6" s="47"/>
      <c r="Q6" s="47"/>
    </row>
    <row r="7" spans="1:17" s="32" customFormat="1" ht="33" customHeight="1" thickBot="1">
      <c r="A7" s="285" t="s">
        <v>133</v>
      </c>
      <c r="B7" s="80" t="s">
        <v>21</v>
      </c>
      <c r="C7" s="140">
        <f>F7+I7</f>
        <v>1</v>
      </c>
      <c r="D7" s="141">
        <f>G7+J7</f>
        <v>1</v>
      </c>
      <c r="E7" s="140">
        <f>H7+K7</f>
        <v>1</v>
      </c>
      <c r="F7" s="140"/>
      <c r="G7" s="141"/>
      <c r="H7" s="140"/>
      <c r="I7" s="142">
        <v>1</v>
      </c>
      <c r="J7" s="143">
        <v>1</v>
      </c>
      <c r="K7" s="142">
        <v>1</v>
      </c>
      <c r="L7" s="140"/>
      <c r="M7" s="141"/>
      <c r="N7" s="140"/>
      <c r="O7" s="142"/>
      <c r="P7" s="143"/>
      <c r="Q7" s="144"/>
    </row>
    <row r="8" spans="1:17" s="32" customFormat="1" ht="39.75" customHeight="1" thickBot="1">
      <c r="A8" s="285" t="s">
        <v>134</v>
      </c>
      <c r="B8" s="80" t="s">
        <v>22</v>
      </c>
      <c r="C8" s="140">
        <f aca="true" t="shared" si="0" ref="C8:E17">F8+I8</f>
        <v>2</v>
      </c>
      <c r="D8" s="140">
        <f t="shared" si="0"/>
        <v>1</v>
      </c>
      <c r="E8" s="140">
        <f t="shared" si="0"/>
        <v>1</v>
      </c>
      <c r="F8" s="140">
        <f>F10+F11+F12+F13+F14</f>
        <v>2</v>
      </c>
      <c r="G8" s="140">
        <f>G10+G11+G12+G13+G14</f>
        <v>1</v>
      </c>
      <c r="H8" s="140">
        <f>H10+H11+H12+H13+H14</f>
        <v>1</v>
      </c>
      <c r="I8" s="141"/>
      <c r="J8" s="140"/>
      <c r="K8" s="141"/>
      <c r="L8" s="140"/>
      <c r="M8" s="141"/>
      <c r="N8" s="140"/>
      <c r="O8" s="141"/>
      <c r="P8" s="140"/>
      <c r="Q8" s="140"/>
    </row>
    <row r="9" spans="1:17" ht="15" customHeight="1">
      <c r="A9" s="286" t="s">
        <v>79</v>
      </c>
      <c r="B9" s="81"/>
      <c r="C9" s="145">
        <f t="shared" si="0"/>
        <v>0</v>
      </c>
      <c r="D9" s="146">
        <f t="shared" si="0"/>
        <v>0</v>
      </c>
      <c r="E9" s="145">
        <f t="shared" si="0"/>
        <v>0</v>
      </c>
      <c r="F9" s="145"/>
      <c r="G9" s="146"/>
      <c r="H9" s="145"/>
      <c r="I9" s="147"/>
      <c r="J9" s="148"/>
      <c r="K9" s="147"/>
      <c r="L9" s="148"/>
      <c r="M9" s="147"/>
      <c r="N9" s="148"/>
      <c r="O9" s="146"/>
      <c r="P9" s="145"/>
      <c r="Q9" s="149"/>
    </row>
    <row r="10" spans="1:17" ht="27" customHeight="1">
      <c r="A10" s="287" t="s">
        <v>135</v>
      </c>
      <c r="B10" s="82" t="s">
        <v>44</v>
      </c>
      <c r="C10" s="150">
        <f t="shared" si="0"/>
        <v>0</v>
      </c>
      <c r="D10" s="151">
        <f t="shared" si="0"/>
        <v>0</v>
      </c>
      <c r="E10" s="150">
        <f t="shared" si="0"/>
        <v>0</v>
      </c>
      <c r="F10" s="150"/>
      <c r="G10" s="151"/>
      <c r="H10" s="150"/>
      <c r="I10" s="152"/>
      <c r="J10" s="153"/>
      <c r="K10" s="152"/>
      <c r="L10" s="153"/>
      <c r="M10" s="153"/>
      <c r="N10" s="153"/>
      <c r="O10" s="151"/>
      <c r="P10" s="150"/>
      <c r="Q10" s="154"/>
    </row>
    <row r="11" spans="1:17" ht="27.75" customHeight="1">
      <c r="A11" s="288" t="s">
        <v>136</v>
      </c>
      <c r="B11" s="83" t="s">
        <v>23</v>
      </c>
      <c r="C11" s="155">
        <f t="shared" si="0"/>
        <v>0</v>
      </c>
      <c r="D11" s="156">
        <f t="shared" si="0"/>
        <v>0</v>
      </c>
      <c r="E11" s="155">
        <f t="shared" si="0"/>
        <v>0</v>
      </c>
      <c r="F11" s="155"/>
      <c r="G11" s="156"/>
      <c r="H11" s="155"/>
      <c r="I11" s="157"/>
      <c r="J11" s="158"/>
      <c r="K11" s="157"/>
      <c r="L11" s="153"/>
      <c r="M11" s="153"/>
      <c r="N11" s="153"/>
      <c r="O11" s="156"/>
      <c r="P11" s="155"/>
      <c r="Q11" s="159"/>
    </row>
    <row r="12" spans="1:17" ht="27.75" customHeight="1">
      <c r="A12" s="288" t="s">
        <v>137</v>
      </c>
      <c r="B12" s="83" t="s">
        <v>24</v>
      </c>
      <c r="C12" s="155">
        <f t="shared" si="0"/>
        <v>0</v>
      </c>
      <c r="D12" s="156">
        <f t="shared" si="0"/>
        <v>0</v>
      </c>
      <c r="E12" s="155">
        <f t="shared" si="0"/>
        <v>0</v>
      </c>
      <c r="F12" s="155"/>
      <c r="G12" s="156"/>
      <c r="H12" s="155"/>
      <c r="I12" s="157"/>
      <c r="J12" s="158"/>
      <c r="K12" s="157"/>
      <c r="L12" s="153"/>
      <c r="M12" s="153"/>
      <c r="N12" s="153"/>
      <c r="O12" s="156"/>
      <c r="P12" s="155"/>
      <c r="Q12" s="159"/>
    </row>
    <row r="13" spans="1:17" ht="27.75" customHeight="1">
      <c r="A13" s="288" t="s">
        <v>138</v>
      </c>
      <c r="B13" s="83" t="s">
        <v>25</v>
      </c>
      <c r="C13" s="145">
        <f t="shared" si="0"/>
        <v>2</v>
      </c>
      <c r="D13" s="146">
        <f t="shared" si="0"/>
        <v>1</v>
      </c>
      <c r="E13" s="145">
        <f t="shared" si="0"/>
        <v>1</v>
      </c>
      <c r="F13" s="145">
        <v>2</v>
      </c>
      <c r="G13" s="146">
        <v>1</v>
      </c>
      <c r="H13" s="145">
        <v>1</v>
      </c>
      <c r="I13" s="147"/>
      <c r="J13" s="148"/>
      <c r="K13" s="147"/>
      <c r="L13" s="153"/>
      <c r="M13" s="153"/>
      <c r="N13" s="153"/>
      <c r="O13" s="146"/>
      <c r="P13" s="145"/>
      <c r="Q13" s="149"/>
    </row>
    <row r="14" spans="1:17" ht="26.25" customHeight="1" thickBot="1">
      <c r="A14" s="289" t="s">
        <v>139</v>
      </c>
      <c r="B14" s="84" t="s">
        <v>43</v>
      </c>
      <c r="C14" s="160">
        <f t="shared" si="0"/>
        <v>0</v>
      </c>
      <c r="D14" s="161">
        <f t="shared" si="0"/>
        <v>0</v>
      </c>
      <c r="E14" s="160">
        <f t="shared" si="0"/>
        <v>0</v>
      </c>
      <c r="F14" s="160"/>
      <c r="G14" s="161"/>
      <c r="H14" s="160"/>
      <c r="I14" s="162"/>
      <c r="J14" s="163"/>
      <c r="K14" s="162"/>
      <c r="L14" s="153"/>
      <c r="M14" s="153"/>
      <c r="N14" s="153"/>
      <c r="O14" s="161"/>
      <c r="P14" s="160"/>
      <c r="Q14" s="164"/>
    </row>
    <row r="15" spans="1:17" s="32" customFormat="1" ht="76.5" customHeight="1" thickBot="1">
      <c r="A15" s="290" t="s">
        <v>140</v>
      </c>
      <c r="B15" s="80" t="s">
        <v>45</v>
      </c>
      <c r="C15" s="143">
        <f t="shared" si="0"/>
        <v>2</v>
      </c>
      <c r="D15" s="142">
        <f t="shared" si="0"/>
        <v>2</v>
      </c>
      <c r="E15" s="143">
        <f t="shared" si="0"/>
        <v>2</v>
      </c>
      <c r="F15" s="143">
        <v>2</v>
      </c>
      <c r="G15" s="142">
        <v>2</v>
      </c>
      <c r="H15" s="143">
        <v>2</v>
      </c>
      <c r="I15" s="141"/>
      <c r="J15" s="140"/>
      <c r="K15" s="141"/>
      <c r="L15" s="140"/>
      <c r="M15" s="141"/>
      <c r="N15" s="140"/>
      <c r="O15" s="142">
        <v>0.4</v>
      </c>
      <c r="P15" s="143">
        <v>1</v>
      </c>
      <c r="Q15" s="144">
        <v>1</v>
      </c>
    </row>
    <row r="16" spans="1:17" s="32" customFormat="1" ht="81" customHeight="1" thickBot="1">
      <c r="A16" s="291" t="s">
        <v>141</v>
      </c>
      <c r="B16" s="80" t="s">
        <v>46</v>
      </c>
      <c r="C16" s="143">
        <f t="shared" si="0"/>
        <v>1.5</v>
      </c>
      <c r="D16" s="142">
        <f t="shared" si="0"/>
        <v>1.5</v>
      </c>
      <c r="E16" s="143">
        <f t="shared" si="0"/>
        <v>2</v>
      </c>
      <c r="F16" s="143">
        <v>1.5</v>
      </c>
      <c r="G16" s="142">
        <v>1.5</v>
      </c>
      <c r="H16" s="143">
        <v>2</v>
      </c>
      <c r="I16" s="141"/>
      <c r="J16" s="140"/>
      <c r="K16" s="141"/>
      <c r="L16" s="140"/>
      <c r="M16" s="141"/>
      <c r="N16" s="140"/>
      <c r="O16" s="142"/>
      <c r="P16" s="143"/>
      <c r="Q16" s="144"/>
    </row>
    <row r="17" spans="1:17" s="32" customFormat="1" ht="66" customHeight="1" thickBot="1">
      <c r="A17" s="292" t="s">
        <v>142</v>
      </c>
      <c r="B17" s="85" t="s">
        <v>47</v>
      </c>
      <c r="C17" s="165">
        <f t="shared" si="0"/>
        <v>6.5</v>
      </c>
      <c r="D17" s="166">
        <f t="shared" si="0"/>
        <v>5.5</v>
      </c>
      <c r="E17" s="165">
        <f t="shared" si="0"/>
        <v>6</v>
      </c>
      <c r="F17" s="165">
        <f aca="true" t="shared" si="1" ref="F17:K17">F7+F8+F15+F16</f>
        <v>5.5</v>
      </c>
      <c r="G17" s="166">
        <f t="shared" si="1"/>
        <v>4.5</v>
      </c>
      <c r="H17" s="165">
        <f t="shared" si="1"/>
        <v>5</v>
      </c>
      <c r="I17" s="166">
        <f t="shared" si="1"/>
        <v>1</v>
      </c>
      <c r="J17" s="165">
        <f t="shared" si="1"/>
        <v>1</v>
      </c>
      <c r="K17" s="166">
        <f t="shared" si="1"/>
        <v>1</v>
      </c>
      <c r="L17" s="165"/>
      <c r="M17" s="166"/>
      <c r="N17" s="165"/>
      <c r="O17" s="166">
        <f>O15</f>
        <v>0.4</v>
      </c>
      <c r="P17" s="166">
        <f>P15</f>
        <v>1</v>
      </c>
      <c r="Q17" s="166">
        <f>Q15</f>
        <v>1</v>
      </c>
    </row>
    <row r="18" spans="1:17" ht="12.75">
      <c r="A18" s="86"/>
      <c r="B18" s="87"/>
      <c r="C18" s="87"/>
      <c r="D18" s="87"/>
      <c r="E18" s="87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sheetProtection/>
  <mergeCells count="11">
    <mergeCell ref="P1:Q1"/>
    <mergeCell ref="F18:Q18"/>
    <mergeCell ref="A2:Q2"/>
    <mergeCell ref="A3:A5"/>
    <mergeCell ref="B3:B5"/>
    <mergeCell ref="F4:H4"/>
    <mergeCell ref="I4:K4"/>
    <mergeCell ref="L4:N4"/>
    <mergeCell ref="O4:Q4"/>
    <mergeCell ref="C3:Q3"/>
    <mergeCell ref="C4:E4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20"/>
  <sheetViews>
    <sheetView zoomScale="75" zoomScaleNormal="75" workbookViewId="0" topLeftCell="A10">
      <selection activeCell="S17" sqref="S17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16.00390625" style="1" customWidth="1"/>
    <col min="4" max="4" width="12.375" style="1" customWidth="1"/>
    <col min="5" max="5" width="12.125" style="1" customWidth="1"/>
    <col min="6" max="6" width="14.25390625" style="1" customWidth="1"/>
    <col min="7" max="7" width="14.875" style="1" customWidth="1"/>
    <col min="8" max="8" width="15.125" style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2.62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4.875" style="1" customWidth="1"/>
    <col min="18" max="16384" width="9.125" style="1" customWidth="1"/>
  </cols>
  <sheetData>
    <row r="1" spans="16:17" ht="12.75">
      <c r="P1" s="403" t="s">
        <v>89</v>
      </c>
      <c r="Q1" s="403"/>
    </row>
    <row r="2" spans="1:17" s="15" customFormat="1" ht="13.5" thickBot="1">
      <c r="A2" s="405" t="s">
        <v>17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</row>
    <row r="3" spans="1:17" ht="12.75" customHeight="1" thickBot="1">
      <c r="A3" s="427" t="s">
        <v>3</v>
      </c>
      <c r="B3" s="418" t="s">
        <v>18</v>
      </c>
      <c r="C3" s="446" t="s">
        <v>36</v>
      </c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8"/>
    </row>
    <row r="4" spans="1:17" ht="83.25" customHeight="1" thickBot="1">
      <c r="A4" s="427"/>
      <c r="B4" s="418"/>
      <c r="C4" s="410" t="s">
        <v>97</v>
      </c>
      <c r="D4" s="411"/>
      <c r="E4" s="402"/>
      <c r="F4" s="413" t="s">
        <v>91</v>
      </c>
      <c r="G4" s="413"/>
      <c r="H4" s="413"/>
      <c r="I4" s="413" t="s">
        <v>130</v>
      </c>
      <c r="J4" s="413"/>
      <c r="K4" s="413"/>
      <c r="L4" s="406"/>
      <c r="M4" s="444"/>
      <c r="N4" s="445"/>
      <c r="O4" s="406" t="s">
        <v>157</v>
      </c>
      <c r="P4" s="444"/>
      <c r="Q4" s="445"/>
    </row>
    <row r="5" spans="1:17" s="14" customFormat="1" ht="77.25" customHeight="1" thickBot="1">
      <c r="A5" s="427"/>
      <c r="B5" s="418"/>
      <c r="C5" s="58" t="s">
        <v>19</v>
      </c>
      <c r="D5" s="57" t="s">
        <v>20</v>
      </c>
      <c r="E5" s="57" t="s">
        <v>39</v>
      </c>
      <c r="F5" s="58" t="s">
        <v>19</v>
      </c>
      <c r="G5" s="57" t="s">
        <v>20</v>
      </c>
      <c r="H5" s="57" t="s">
        <v>39</v>
      </c>
      <c r="I5" s="57" t="s">
        <v>35</v>
      </c>
      <c r="J5" s="57" t="s">
        <v>20</v>
      </c>
      <c r="K5" s="57" t="s">
        <v>40</v>
      </c>
      <c r="L5" s="57"/>
      <c r="M5" s="57"/>
      <c r="N5" s="57"/>
      <c r="O5" s="57"/>
      <c r="P5" s="57"/>
      <c r="Q5" s="57"/>
    </row>
    <row r="6" spans="1:17" ht="13.5" thickBot="1">
      <c r="A6" s="46">
        <v>1</v>
      </c>
      <c r="B6" s="79" t="s">
        <v>4</v>
      </c>
      <c r="C6" s="79" t="s">
        <v>5</v>
      </c>
      <c r="D6" s="46">
        <v>4</v>
      </c>
      <c r="E6" s="46">
        <v>5</v>
      </c>
      <c r="F6" s="47">
        <v>6</v>
      </c>
      <c r="G6" s="47">
        <v>7</v>
      </c>
      <c r="H6" s="47">
        <v>8</v>
      </c>
      <c r="I6" s="113">
        <v>9</v>
      </c>
      <c r="J6" s="45">
        <v>10</v>
      </c>
      <c r="K6" s="114">
        <v>11</v>
      </c>
      <c r="L6" s="47"/>
      <c r="M6" s="47"/>
      <c r="N6" s="47"/>
      <c r="O6" s="47"/>
      <c r="P6" s="47"/>
      <c r="Q6" s="47"/>
    </row>
    <row r="7" spans="1:17" s="32" customFormat="1" ht="33" customHeight="1" thickBot="1">
      <c r="A7" s="285" t="s">
        <v>133</v>
      </c>
      <c r="B7" s="80" t="s">
        <v>21</v>
      </c>
      <c r="C7" s="140">
        <f>F7+I7</f>
        <v>1</v>
      </c>
      <c r="D7" s="141">
        <f>G7+J7</f>
        <v>1</v>
      </c>
      <c r="E7" s="140">
        <f>H7+K7</f>
        <v>1</v>
      </c>
      <c r="F7" s="140"/>
      <c r="G7" s="141"/>
      <c r="H7" s="140"/>
      <c r="I7" s="142">
        <v>1</v>
      </c>
      <c r="J7" s="143">
        <v>1</v>
      </c>
      <c r="K7" s="142">
        <v>1</v>
      </c>
      <c r="L7" s="140"/>
      <c r="M7" s="141"/>
      <c r="N7" s="140"/>
      <c r="O7" s="142"/>
      <c r="P7" s="143"/>
      <c r="Q7" s="144"/>
    </row>
    <row r="8" spans="1:17" s="32" customFormat="1" ht="39.75" customHeight="1" thickBot="1">
      <c r="A8" s="285" t="s">
        <v>134</v>
      </c>
      <c r="B8" s="80" t="s">
        <v>22</v>
      </c>
      <c r="C8" s="140">
        <f aca="true" t="shared" si="0" ref="C8:E17">F8+I8</f>
        <v>2</v>
      </c>
      <c r="D8" s="140">
        <f t="shared" si="0"/>
        <v>2</v>
      </c>
      <c r="E8" s="140">
        <f t="shared" si="0"/>
        <v>2</v>
      </c>
      <c r="F8" s="140">
        <f>F10+F11+F12+F13+F14</f>
        <v>2</v>
      </c>
      <c r="G8" s="140">
        <f>G10+G11+G12+G13+G14</f>
        <v>2</v>
      </c>
      <c r="H8" s="140">
        <f>H10+H11+H12+H13+H14</f>
        <v>2</v>
      </c>
      <c r="I8" s="141"/>
      <c r="J8" s="140"/>
      <c r="K8" s="141"/>
      <c r="L8" s="140"/>
      <c r="M8" s="141"/>
      <c r="N8" s="140"/>
      <c r="O8" s="141"/>
      <c r="P8" s="140"/>
      <c r="Q8" s="140"/>
    </row>
    <row r="9" spans="1:17" ht="15" customHeight="1">
      <c r="A9" s="286" t="s">
        <v>79</v>
      </c>
      <c r="B9" s="81"/>
      <c r="C9" s="145">
        <f t="shared" si="0"/>
        <v>0</v>
      </c>
      <c r="D9" s="146">
        <f t="shared" si="0"/>
        <v>0</v>
      </c>
      <c r="E9" s="145">
        <f t="shared" si="0"/>
        <v>0</v>
      </c>
      <c r="F9" s="145"/>
      <c r="G9" s="146"/>
      <c r="H9" s="145"/>
      <c r="I9" s="147"/>
      <c r="J9" s="148"/>
      <c r="K9" s="147"/>
      <c r="L9" s="148"/>
      <c r="M9" s="147"/>
      <c r="N9" s="148"/>
      <c r="O9" s="146"/>
      <c r="P9" s="145"/>
      <c r="Q9" s="149"/>
    </row>
    <row r="10" spans="1:17" ht="27" customHeight="1">
      <c r="A10" s="287" t="s">
        <v>135</v>
      </c>
      <c r="B10" s="82" t="s">
        <v>44</v>
      </c>
      <c r="C10" s="150">
        <f t="shared" si="0"/>
        <v>0</v>
      </c>
      <c r="D10" s="151">
        <f t="shared" si="0"/>
        <v>0</v>
      </c>
      <c r="E10" s="150">
        <f t="shared" si="0"/>
        <v>0</v>
      </c>
      <c r="F10" s="150"/>
      <c r="G10" s="151"/>
      <c r="H10" s="150"/>
      <c r="I10" s="152"/>
      <c r="J10" s="153"/>
      <c r="K10" s="152"/>
      <c r="L10" s="153"/>
      <c r="M10" s="153"/>
      <c r="N10" s="153"/>
      <c r="O10" s="151"/>
      <c r="P10" s="150"/>
      <c r="Q10" s="154"/>
    </row>
    <row r="11" spans="1:17" ht="27.75" customHeight="1">
      <c r="A11" s="288" t="s">
        <v>136</v>
      </c>
      <c r="B11" s="83" t="s">
        <v>23</v>
      </c>
      <c r="C11" s="155">
        <f t="shared" si="0"/>
        <v>0</v>
      </c>
      <c r="D11" s="156">
        <f t="shared" si="0"/>
        <v>0</v>
      </c>
      <c r="E11" s="155">
        <f t="shared" si="0"/>
        <v>0</v>
      </c>
      <c r="F11" s="155"/>
      <c r="G11" s="156"/>
      <c r="H11" s="155"/>
      <c r="I11" s="157"/>
      <c r="J11" s="158"/>
      <c r="K11" s="157"/>
      <c r="L11" s="153"/>
      <c r="M11" s="153"/>
      <c r="N11" s="153"/>
      <c r="O11" s="156"/>
      <c r="P11" s="155"/>
      <c r="Q11" s="159"/>
    </row>
    <row r="12" spans="1:17" ht="27.75" customHeight="1">
      <c r="A12" s="288" t="s">
        <v>137</v>
      </c>
      <c r="B12" s="83" t="s">
        <v>24</v>
      </c>
      <c r="C12" s="155">
        <f t="shared" si="0"/>
        <v>0</v>
      </c>
      <c r="D12" s="156">
        <f t="shared" si="0"/>
        <v>0</v>
      </c>
      <c r="E12" s="155">
        <f t="shared" si="0"/>
        <v>0</v>
      </c>
      <c r="F12" s="155"/>
      <c r="G12" s="156"/>
      <c r="H12" s="155"/>
      <c r="I12" s="157"/>
      <c r="J12" s="158"/>
      <c r="K12" s="157"/>
      <c r="L12" s="153"/>
      <c r="M12" s="153"/>
      <c r="N12" s="153"/>
      <c r="O12" s="156"/>
      <c r="P12" s="155"/>
      <c r="Q12" s="159"/>
    </row>
    <row r="13" spans="1:17" ht="27.75" customHeight="1">
      <c r="A13" s="288" t="s">
        <v>138</v>
      </c>
      <c r="B13" s="83" t="s">
        <v>25</v>
      </c>
      <c r="C13" s="145">
        <f t="shared" si="0"/>
        <v>2</v>
      </c>
      <c r="D13" s="146">
        <f t="shared" si="0"/>
        <v>2</v>
      </c>
      <c r="E13" s="145">
        <f t="shared" si="0"/>
        <v>2</v>
      </c>
      <c r="F13" s="145">
        <v>2</v>
      </c>
      <c r="G13" s="146">
        <v>2</v>
      </c>
      <c r="H13" s="145">
        <v>2</v>
      </c>
      <c r="I13" s="147"/>
      <c r="J13" s="148"/>
      <c r="K13" s="147"/>
      <c r="L13" s="153"/>
      <c r="M13" s="153"/>
      <c r="N13" s="153"/>
      <c r="O13" s="146"/>
      <c r="P13" s="145"/>
      <c r="Q13" s="149"/>
    </row>
    <row r="14" spans="1:17" ht="26.25" customHeight="1" thickBot="1">
      <c r="A14" s="289" t="s">
        <v>139</v>
      </c>
      <c r="B14" s="84" t="s">
        <v>43</v>
      </c>
      <c r="C14" s="160">
        <f t="shared" si="0"/>
        <v>0</v>
      </c>
      <c r="D14" s="161">
        <f t="shared" si="0"/>
        <v>0</v>
      </c>
      <c r="E14" s="160">
        <f t="shared" si="0"/>
        <v>0</v>
      </c>
      <c r="F14" s="160"/>
      <c r="G14" s="161"/>
      <c r="H14" s="160"/>
      <c r="I14" s="162"/>
      <c r="J14" s="163"/>
      <c r="K14" s="162"/>
      <c r="L14" s="153"/>
      <c r="M14" s="153"/>
      <c r="N14" s="153"/>
      <c r="O14" s="161"/>
      <c r="P14" s="160"/>
      <c r="Q14" s="164"/>
    </row>
    <row r="15" spans="1:17" s="32" customFormat="1" ht="76.5" customHeight="1" thickBot="1">
      <c r="A15" s="290" t="s">
        <v>140</v>
      </c>
      <c r="B15" s="80" t="s">
        <v>45</v>
      </c>
      <c r="C15" s="143">
        <f t="shared" si="0"/>
        <v>2</v>
      </c>
      <c r="D15" s="142">
        <f t="shared" si="0"/>
        <v>2</v>
      </c>
      <c r="E15" s="143">
        <f t="shared" si="0"/>
        <v>2</v>
      </c>
      <c r="F15" s="143">
        <v>2</v>
      </c>
      <c r="G15" s="142">
        <v>2</v>
      </c>
      <c r="H15" s="143">
        <v>2</v>
      </c>
      <c r="I15" s="141"/>
      <c r="J15" s="140"/>
      <c r="K15" s="141"/>
      <c r="L15" s="140"/>
      <c r="M15" s="141"/>
      <c r="N15" s="140"/>
      <c r="O15" s="142">
        <v>0.4</v>
      </c>
      <c r="P15" s="143">
        <v>1</v>
      </c>
      <c r="Q15" s="144">
        <v>1</v>
      </c>
    </row>
    <row r="16" spans="1:17" s="32" customFormat="1" ht="81" customHeight="1" thickBot="1">
      <c r="A16" s="291" t="s">
        <v>141</v>
      </c>
      <c r="B16" s="80" t="s">
        <v>46</v>
      </c>
      <c r="C16" s="143">
        <f t="shared" si="0"/>
        <v>1.5</v>
      </c>
      <c r="D16" s="142">
        <f t="shared" si="0"/>
        <v>1.5</v>
      </c>
      <c r="E16" s="143">
        <f t="shared" si="0"/>
        <v>2</v>
      </c>
      <c r="F16" s="143">
        <v>1.5</v>
      </c>
      <c r="G16" s="142">
        <v>1.5</v>
      </c>
      <c r="H16" s="143">
        <v>2</v>
      </c>
      <c r="I16" s="141"/>
      <c r="J16" s="140"/>
      <c r="K16" s="141"/>
      <c r="L16" s="140"/>
      <c r="M16" s="141"/>
      <c r="N16" s="140"/>
      <c r="O16" s="142"/>
      <c r="P16" s="143"/>
      <c r="Q16" s="144"/>
    </row>
    <row r="17" spans="1:17" s="32" customFormat="1" ht="66" customHeight="1" thickBot="1">
      <c r="A17" s="292" t="s">
        <v>142</v>
      </c>
      <c r="B17" s="85" t="s">
        <v>47</v>
      </c>
      <c r="C17" s="165">
        <f t="shared" si="0"/>
        <v>6.5</v>
      </c>
      <c r="D17" s="166">
        <f t="shared" si="0"/>
        <v>6.5</v>
      </c>
      <c r="E17" s="165">
        <f t="shared" si="0"/>
        <v>7</v>
      </c>
      <c r="F17" s="165">
        <f aca="true" t="shared" si="1" ref="F17:K17">F7+F8+F15+F16</f>
        <v>5.5</v>
      </c>
      <c r="G17" s="166">
        <f t="shared" si="1"/>
        <v>5.5</v>
      </c>
      <c r="H17" s="165">
        <f t="shared" si="1"/>
        <v>6</v>
      </c>
      <c r="I17" s="166">
        <f t="shared" si="1"/>
        <v>1</v>
      </c>
      <c r="J17" s="165">
        <f t="shared" si="1"/>
        <v>1</v>
      </c>
      <c r="K17" s="166">
        <f t="shared" si="1"/>
        <v>1</v>
      </c>
      <c r="L17" s="165"/>
      <c r="M17" s="166"/>
      <c r="N17" s="165"/>
      <c r="O17" s="166">
        <f>O15</f>
        <v>0.4</v>
      </c>
      <c r="P17" s="166">
        <f>P15</f>
        <v>1</v>
      </c>
      <c r="Q17" s="166">
        <f>Q15</f>
        <v>1</v>
      </c>
    </row>
    <row r="18" spans="1:17" ht="12.75">
      <c r="A18" s="86"/>
      <c r="B18" s="87"/>
      <c r="C18" s="87"/>
      <c r="D18" s="87"/>
      <c r="E18" s="87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sheetProtection/>
  <mergeCells count="11">
    <mergeCell ref="C4:E4"/>
    <mergeCell ref="P1:Q1"/>
    <mergeCell ref="F18:Q18"/>
    <mergeCell ref="A2:Q2"/>
    <mergeCell ref="A3:A5"/>
    <mergeCell ref="B3:B5"/>
    <mergeCell ref="F4:H4"/>
    <mergeCell ref="I4:K4"/>
    <mergeCell ref="L4:N4"/>
    <mergeCell ref="O4:Q4"/>
    <mergeCell ref="C3:Q3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20"/>
  <sheetViews>
    <sheetView zoomScale="75" zoomScaleNormal="75" workbookViewId="0" topLeftCell="A7">
      <selection activeCell="H15" sqref="H15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16.00390625" style="1" customWidth="1"/>
    <col min="4" max="4" width="12.375" style="1" customWidth="1"/>
    <col min="5" max="5" width="12.125" style="1" customWidth="1"/>
    <col min="6" max="6" width="14.25390625" style="1" customWidth="1"/>
    <col min="7" max="7" width="14.875" style="1" customWidth="1"/>
    <col min="8" max="8" width="15.125" style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2.62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4.875" style="1" customWidth="1"/>
    <col min="18" max="16384" width="9.125" style="1" customWidth="1"/>
  </cols>
  <sheetData>
    <row r="1" spans="16:17" ht="12.75">
      <c r="P1" s="403" t="s">
        <v>89</v>
      </c>
      <c r="Q1" s="403"/>
    </row>
    <row r="2" spans="1:17" s="15" customFormat="1" ht="13.5" thickBot="1">
      <c r="A2" s="405" t="s">
        <v>17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</row>
    <row r="3" spans="1:17" ht="12.75" customHeight="1" thickBot="1">
      <c r="A3" s="427" t="s">
        <v>3</v>
      </c>
      <c r="B3" s="418" t="s">
        <v>18</v>
      </c>
      <c r="C3" s="446" t="s">
        <v>36</v>
      </c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8"/>
    </row>
    <row r="4" spans="1:17" ht="83.25" customHeight="1" thickBot="1">
      <c r="A4" s="427"/>
      <c r="B4" s="418"/>
      <c r="C4" s="410" t="s">
        <v>97</v>
      </c>
      <c r="D4" s="411"/>
      <c r="E4" s="402"/>
      <c r="F4" s="413" t="s">
        <v>91</v>
      </c>
      <c r="G4" s="413"/>
      <c r="H4" s="413"/>
      <c r="I4" s="413" t="s">
        <v>130</v>
      </c>
      <c r="J4" s="413"/>
      <c r="K4" s="413"/>
      <c r="L4" s="406"/>
      <c r="M4" s="444"/>
      <c r="N4" s="445"/>
      <c r="O4" s="406" t="s">
        <v>157</v>
      </c>
      <c r="P4" s="444"/>
      <c r="Q4" s="445"/>
    </row>
    <row r="5" spans="1:17" s="14" customFormat="1" ht="77.25" customHeight="1" thickBot="1">
      <c r="A5" s="427"/>
      <c r="B5" s="418"/>
      <c r="C5" s="58" t="s">
        <v>19</v>
      </c>
      <c r="D5" s="57" t="s">
        <v>20</v>
      </c>
      <c r="E5" s="57" t="s">
        <v>39</v>
      </c>
      <c r="F5" s="58" t="s">
        <v>19</v>
      </c>
      <c r="G5" s="57" t="s">
        <v>20</v>
      </c>
      <c r="H5" s="57" t="s">
        <v>39</v>
      </c>
      <c r="I5" s="57" t="s">
        <v>35</v>
      </c>
      <c r="J5" s="57" t="s">
        <v>20</v>
      </c>
      <c r="K5" s="57" t="s">
        <v>40</v>
      </c>
      <c r="L5" s="57"/>
      <c r="M5" s="57"/>
      <c r="N5" s="57"/>
      <c r="O5" s="57"/>
      <c r="P5" s="57"/>
      <c r="Q5" s="57"/>
    </row>
    <row r="6" spans="1:17" ht="13.5" thickBot="1">
      <c r="A6" s="46">
        <v>1</v>
      </c>
      <c r="B6" s="79" t="s">
        <v>4</v>
      </c>
      <c r="C6" s="79" t="s">
        <v>5</v>
      </c>
      <c r="D6" s="46">
        <v>4</v>
      </c>
      <c r="E6" s="46">
        <v>5</v>
      </c>
      <c r="F6" s="47">
        <v>6</v>
      </c>
      <c r="G6" s="47">
        <v>7</v>
      </c>
      <c r="H6" s="47">
        <v>8</v>
      </c>
      <c r="I6" s="113">
        <v>9</v>
      </c>
      <c r="J6" s="45">
        <v>10</v>
      </c>
      <c r="K6" s="114">
        <v>11</v>
      </c>
      <c r="L6" s="47"/>
      <c r="M6" s="47"/>
      <c r="N6" s="47"/>
      <c r="O6" s="47"/>
      <c r="P6" s="47"/>
      <c r="Q6" s="47"/>
    </row>
    <row r="7" spans="1:17" s="32" customFormat="1" ht="33" customHeight="1" thickBot="1">
      <c r="A7" s="285" t="s">
        <v>133</v>
      </c>
      <c r="B7" s="80" t="s">
        <v>21</v>
      </c>
      <c r="C7" s="140">
        <f>F7+I7</f>
        <v>1</v>
      </c>
      <c r="D7" s="141">
        <f>G7+J7</f>
        <v>1</v>
      </c>
      <c r="E7" s="140">
        <f>H7+K7</f>
        <v>1</v>
      </c>
      <c r="F7" s="140"/>
      <c r="G7" s="141"/>
      <c r="H7" s="140"/>
      <c r="I7" s="142">
        <v>1</v>
      </c>
      <c r="J7" s="143">
        <v>1</v>
      </c>
      <c r="K7" s="142">
        <v>1</v>
      </c>
      <c r="L7" s="140"/>
      <c r="M7" s="141"/>
      <c r="N7" s="140"/>
      <c r="O7" s="142"/>
      <c r="P7" s="143"/>
      <c r="Q7" s="144"/>
    </row>
    <row r="8" spans="1:17" s="32" customFormat="1" ht="39.75" customHeight="1" thickBot="1">
      <c r="A8" s="285" t="s">
        <v>134</v>
      </c>
      <c r="B8" s="80" t="s">
        <v>22</v>
      </c>
      <c r="C8" s="140">
        <f aca="true" t="shared" si="0" ref="C8:E17">F8+I8</f>
        <v>2</v>
      </c>
      <c r="D8" s="140">
        <f t="shared" si="0"/>
        <v>2</v>
      </c>
      <c r="E8" s="140">
        <f t="shared" si="0"/>
        <v>2</v>
      </c>
      <c r="F8" s="140">
        <f>F10+F11+F12+F13+F14</f>
        <v>2</v>
      </c>
      <c r="G8" s="140">
        <f>G10+G11+G12+G13+G14</f>
        <v>2</v>
      </c>
      <c r="H8" s="140">
        <f>H10+H11+H12+H13+H14</f>
        <v>2</v>
      </c>
      <c r="I8" s="141"/>
      <c r="J8" s="140"/>
      <c r="K8" s="141"/>
      <c r="L8" s="140"/>
      <c r="M8" s="141"/>
      <c r="N8" s="140"/>
      <c r="O8" s="141"/>
      <c r="P8" s="140"/>
      <c r="Q8" s="140"/>
    </row>
    <row r="9" spans="1:17" ht="15" customHeight="1">
      <c r="A9" s="286" t="s">
        <v>79</v>
      </c>
      <c r="B9" s="81"/>
      <c r="C9" s="145">
        <f t="shared" si="0"/>
        <v>0</v>
      </c>
      <c r="D9" s="146">
        <f t="shared" si="0"/>
        <v>0</v>
      </c>
      <c r="E9" s="145">
        <f t="shared" si="0"/>
        <v>0</v>
      </c>
      <c r="F9" s="145"/>
      <c r="G9" s="146"/>
      <c r="H9" s="145"/>
      <c r="I9" s="147"/>
      <c r="J9" s="148"/>
      <c r="K9" s="147"/>
      <c r="L9" s="148"/>
      <c r="M9" s="147"/>
      <c r="N9" s="148"/>
      <c r="O9" s="146"/>
      <c r="P9" s="145"/>
      <c r="Q9" s="149"/>
    </row>
    <row r="10" spans="1:17" ht="27" customHeight="1">
      <c r="A10" s="287" t="s">
        <v>135</v>
      </c>
      <c r="B10" s="82" t="s">
        <v>44</v>
      </c>
      <c r="C10" s="150">
        <f t="shared" si="0"/>
        <v>0</v>
      </c>
      <c r="D10" s="151">
        <f t="shared" si="0"/>
        <v>0</v>
      </c>
      <c r="E10" s="150">
        <f t="shared" si="0"/>
        <v>0</v>
      </c>
      <c r="F10" s="150"/>
      <c r="G10" s="151"/>
      <c r="H10" s="150"/>
      <c r="I10" s="152"/>
      <c r="J10" s="153"/>
      <c r="K10" s="152"/>
      <c r="L10" s="153"/>
      <c r="M10" s="153"/>
      <c r="N10" s="153"/>
      <c r="O10" s="151"/>
      <c r="P10" s="150"/>
      <c r="Q10" s="154"/>
    </row>
    <row r="11" spans="1:17" ht="27.75" customHeight="1">
      <c r="A11" s="288" t="s">
        <v>136</v>
      </c>
      <c r="B11" s="83" t="s">
        <v>23</v>
      </c>
      <c r="C11" s="155">
        <f t="shared" si="0"/>
        <v>0</v>
      </c>
      <c r="D11" s="156">
        <f t="shared" si="0"/>
        <v>0</v>
      </c>
      <c r="E11" s="155">
        <f t="shared" si="0"/>
        <v>0</v>
      </c>
      <c r="F11" s="155"/>
      <c r="G11" s="156"/>
      <c r="H11" s="155"/>
      <c r="I11" s="157"/>
      <c r="J11" s="158"/>
      <c r="K11" s="157"/>
      <c r="L11" s="153"/>
      <c r="M11" s="153"/>
      <c r="N11" s="153"/>
      <c r="O11" s="156"/>
      <c r="P11" s="155"/>
      <c r="Q11" s="159"/>
    </row>
    <row r="12" spans="1:17" ht="27.75" customHeight="1">
      <c r="A12" s="288" t="s">
        <v>137</v>
      </c>
      <c r="B12" s="83" t="s">
        <v>24</v>
      </c>
      <c r="C12" s="155">
        <f t="shared" si="0"/>
        <v>0</v>
      </c>
      <c r="D12" s="156">
        <f t="shared" si="0"/>
        <v>0</v>
      </c>
      <c r="E12" s="155">
        <f t="shared" si="0"/>
        <v>0</v>
      </c>
      <c r="F12" s="155"/>
      <c r="G12" s="156"/>
      <c r="H12" s="155"/>
      <c r="I12" s="157"/>
      <c r="J12" s="158"/>
      <c r="K12" s="157"/>
      <c r="L12" s="153"/>
      <c r="M12" s="153"/>
      <c r="N12" s="153"/>
      <c r="O12" s="156"/>
      <c r="P12" s="155"/>
      <c r="Q12" s="159"/>
    </row>
    <row r="13" spans="1:17" ht="27.75" customHeight="1">
      <c r="A13" s="288" t="s">
        <v>138</v>
      </c>
      <c r="B13" s="83" t="s">
        <v>25</v>
      </c>
      <c r="C13" s="145">
        <f t="shared" si="0"/>
        <v>1</v>
      </c>
      <c r="D13" s="146">
        <f t="shared" si="0"/>
        <v>1</v>
      </c>
      <c r="E13" s="145">
        <f t="shared" si="0"/>
        <v>1</v>
      </c>
      <c r="F13" s="145">
        <v>1</v>
      </c>
      <c r="G13" s="146">
        <v>1</v>
      </c>
      <c r="H13" s="145">
        <v>1</v>
      </c>
      <c r="I13" s="147"/>
      <c r="J13" s="148"/>
      <c r="K13" s="147"/>
      <c r="L13" s="153"/>
      <c r="M13" s="153"/>
      <c r="N13" s="153"/>
      <c r="O13" s="146"/>
      <c r="P13" s="145"/>
      <c r="Q13" s="149"/>
    </row>
    <row r="14" spans="1:17" ht="26.25" customHeight="1" thickBot="1">
      <c r="A14" s="289" t="s">
        <v>139</v>
      </c>
      <c r="B14" s="84" t="s">
        <v>43</v>
      </c>
      <c r="C14" s="160">
        <f t="shared" si="0"/>
        <v>1</v>
      </c>
      <c r="D14" s="161">
        <f t="shared" si="0"/>
        <v>1</v>
      </c>
      <c r="E14" s="160">
        <f t="shared" si="0"/>
        <v>1</v>
      </c>
      <c r="F14" s="160">
        <v>1</v>
      </c>
      <c r="G14" s="161">
        <v>1</v>
      </c>
      <c r="H14" s="160">
        <v>1</v>
      </c>
      <c r="I14" s="162"/>
      <c r="J14" s="163"/>
      <c r="K14" s="162"/>
      <c r="L14" s="153"/>
      <c r="M14" s="153"/>
      <c r="N14" s="153"/>
      <c r="O14" s="161"/>
      <c r="P14" s="160"/>
      <c r="Q14" s="164"/>
    </row>
    <row r="15" spans="1:17" s="32" customFormat="1" ht="76.5" customHeight="1" thickBot="1">
      <c r="A15" s="290" t="s">
        <v>140</v>
      </c>
      <c r="B15" s="80" t="s">
        <v>45</v>
      </c>
      <c r="C15" s="143">
        <v>1.9</v>
      </c>
      <c r="D15" s="142">
        <v>1.9</v>
      </c>
      <c r="E15" s="143">
        <f t="shared" si="0"/>
        <v>2</v>
      </c>
      <c r="F15" s="143">
        <v>1.9</v>
      </c>
      <c r="G15" s="142">
        <v>1.9</v>
      </c>
      <c r="H15" s="143">
        <v>2</v>
      </c>
      <c r="I15" s="141"/>
      <c r="J15" s="140"/>
      <c r="K15" s="141"/>
      <c r="L15" s="140"/>
      <c r="M15" s="141"/>
      <c r="N15" s="140"/>
      <c r="O15" s="142">
        <v>0.4</v>
      </c>
      <c r="P15" s="143">
        <v>1</v>
      </c>
      <c r="Q15" s="144">
        <v>1</v>
      </c>
    </row>
    <row r="16" spans="1:17" s="32" customFormat="1" ht="81" customHeight="1" thickBot="1">
      <c r="A16" s="291" t="s">
        <v>141</v>
      </c>
      <c r="B16" s="80" t="s">
        <v>46</v>
      </c>
      <c r="C16" s="143">
        <f t="shared" si="0"/>
        <v>1.5</v>
      </c>
      <c r="D16" s="142">
        <f t="shared" si="0"/>
        <v>1.5</v>
      </c>
      <c r="E16" s="143">
        <v>1.5</v>
      </c>
      <c r="F16" s="143">
        <v>1.5</v>
      </c>
      <c r="G16" s="142">
        <v>1.5</v>
      </c>
      <c r="H16" s="143">
        <v>2</v>
      </c>
      <c r="I16" s="141"/>
      <c r="J16" s="140"/>
      <c r="K16" s="141"/>
      <c r="L16" s="140"/>
      <c r="M16" s="141"/>
      <c r="N16" s="140"/>
      <c r="O16" s="142"/>
      <c r="P16" s="143"/>
      <c r="Q16" s="144"/>
    </row>
    <row r="17" spans="1:17" s="32" customFormat="1" ht="66" customHeight="1" thickBot="1">
      <c r="A17" s="292" t="s">
        <v>142</v>
      </c>
      <c r="B17" s="85" t="s">
        <v>47</v>
      </c>
      <c r="C17" s="165">
        <f t="shared" si="0"/>
        <v>6.4</v>
      </c>
      <c r="D17" s="166">
        <f t="shared" si="0"/>
        <v>6.4</v>
      </c>
      <c r="E17" s="165">
        <f t="shared" si="0"/>
        <v>7</v>
      </c>
      <c r="F17" s="165">
        <f aca="true" t="shared" si="1" ref="F17:K17">F7+F8+F15+F16</f>
        <v>5.4</v>
      </c>
      <c r="G17" s="166">
        <f t="shared" si="1"/>
        <v>5.4</v>
      </c>
      <c r="H17" s="165">
        <f t="shared" si="1"/>
        <v>6</v>
      </c>
      <c r="I17" s="166">
        <f t="shared" si="1"/>
        <v>1</v>
      </c>
      <c r="J17" s="165">
        <f t="shared" si="1"/>
        <v>1</v>
      </c>
      <c r="K17" s="166">
        <f t="shared" si="1"/>
        <v>1</v>
      </c>
      <c r="L17" s="165"/>
      <c r="M17" s="166"/>
      <c r="N17" s="165"/>
      <c r="O17" s="166">
        <f>O15</f>
        <v>0.4</v>
      </c>
      <c r="P17" s="166">
        <f>P15</f>
        <v>1</v>
      </c>
      <c r="Q17" s="166">
        <f>Q15</f>
        <v>1</v>
      </c>
    </row>
    <row r="18" spans="1:17" ht="12.75">
      <c r="A18" s="86"/>
      <c r="B18" s="87"/>
      <c r="C18" s="87"/>
      <c r="D18" s="87"/>
      <c r="E18" s="87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sheetProtection/>
  <mergeCells count="11">
    <mergeCell ref="C3:Q3"/>
    <mergeCell ref="C4:E4"/>
    <mergeCell ref="P1:Q1"/>
    <mergeCell ref="F18:Q18"/>
    <mergeCell ref="A2:Q2"/>
    <mergeCell ref="A3:A5"/>
    <mergeCell ref="B3:B5"/>
    <mergeCell ref="F4:H4"/>
    <mergeCell ref="I4:K4"/>
    <mergeCell ref="L4:N4"/>
    <mergeCell ref="O4:Q4"/>
  </mergeCell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20"/>
  <sheetViews>
    <sheetView zoomScale="75" zoomScaleNormal="75" workbookViewId="0" topLeftCell="B7">
      <selection activeCell="S17" sqref="S17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16.00390625" style="1" customWidth="1"/>
    <col min="4" max="4" width="12.375" style="1" customWidth="1"/>
    <col min="5" max="5" width="12.125" style="1" customWidth="1"/>
    <col min="6" max="6" width="14.25390625" style="1" customWidth="1"/>
    <col min="7" max="7" width="14.875" style="1" customWidth="1"/>
    <col min="8" max="8" width="15.125" style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2.62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4.875" style="1" customWidth="1"/>
    <col min="18" max="16384" width="9.125" style="1" customWidth="1"/>
  </cols>
  <sheetData>
    <row r="1" spans="16:17" ht="12.75">
      <c r="P1" s="403" t="s">
        <v>89</v>
      </c>
      <c r="Q1" s="403"/>
    </row>
    <row r="2" spans="1:17" s="15" customFormat="1" ht="13.5" thickBot="1">
      <c r="A2" s="405" t="s">
        <v>17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</row>
    <row r="3" spans="1:17" ht="12.75" customHeight="1" thickBot="1">
      <c r="A3" s="427" t="s">
        <v>3</v>
      </c>
      <c r="B3" s="418" t="s">
        <v>18</v>
      </c>
      <c r="C3" s="446" t="s">
        <v>36</v>
      </c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8"/>
    </row>
    <row r="4" spans="1:17" ht="83.25" customHeight="1" thickBot="1">
      <c r="A4" s="427"/>
      <c r="B4" s="418"/>
      <c r="C4" s="410" t="s">
        <v>97</v>
      </c>
      <c r="D4" s="411"/>
      <c r="E4" s="402"/>
      <c r="F4" s="413" t="s">
        <v>91</v>
      </c>
      <c r="G4" s="413"/>
      <c r="H4" s="413"/>
      <c r="I4" s="413" t="s">
        <v>93</v>
      </c>
      <c r="J4" s="413"/>
      <c r="K4" s="413"/>
      <c r="L4" s="413" t="s">
        <v>93</v>
      </c>
      <c r="M4" s="413"/>
      <c r="N4" s="413"/>
      <c r="O4" s="406" t="s">
        <v>157</v>
      </c>
      <c r="P4" s="444"/>
      <c r="Q4" s="445"/>
    </row>
    <row r="5" spans="1:17" s="14" customFormat="1" ht="77.25" customHeight="1" thickBot="1">
      <c r="A5" s="427"/>
      <c r="B5" s="418"/>
      <c r="C5" s="58" t="s">
        <v>19</v>
      </c>
      <c r="D5" s="57" t="s">
        <v>20</v>
      </c>
      <c r="E5" s="57" t="s">
        <v>39</v>
      </c>
      <c r="F5" s="58" t="s">
        <v>19</v>
      </c>
      <c r="G5" s="57" t="s">
        <v>20</v>
      </c>
      <c r="H5" s="57" t="s">
        <v>39</v>
      </c>
      <c r="I5" s="57" t="s">
        <v>35</v>
      </c>
      <c r="J5" s="57" t="s">
        <v>20</v>
      </c>
      <c r="K5" s="57" t="s">
        <v>40</v>
      </c>
      <c r="L5" s="57" t="s">
        <v>35</v>
      </c>
      <c r="M5" s="57" t="s">
        <v>20</v>
      </c>
      <c r="N5" s="57" t="s">
        <v>40</v>
      </c>
      <c r="O5" s="57"/>
      <c r="P5" s="57"/>
      <c r="Q5" s="57"/>
    </row>
    <row r="6" spans="1:17" ht="13.5" thickBot="1">
      <c r="A6" s="46">
        <v>1</v>
      </c>
      <c r="B6" s="79" t="s">
        <v>4</v>
      </c>
      <c r="C6" s="79" t="s">
        <v>5</v>
      </c>
      <c r="D6" s="46">
        <v>4</v>
      </c>
      <c r="E6" s="46">
        <v>5</v>
      </c>
      <c r="F6" s="47">
        <v>6</v>
      </c>
      <c r="G6" s="47">
        <v>7</v>
      </c>
      <c r="H6" s="47">
        <v>8</v>
      </c>
      <c r="I6" s="113">
        <v>9</v>
      </c>
      <c r="J6" s="45">
        <v>10</v>
      </c>
      <c r="K6" s="114">
        <v>11</v>
      </c>
      <c r="L6" s="113">
        <v>9</v>
      </c>
      <c r="M6" s="45">
        <v>10</v>
      </c>
      <c r="N6" s="114">
        <v>11</v>
      </c>
      <c r="O6" s="47"/>
      <c r="P6" s="47"/>
      <c r="Q6" s="47"/>
    </row>
    <row r="7" spans="1:17" s="32" customFormat="1" ht="33" customHeight="1" thickBot="1">
      <c r="A7" s="285" t="s">
        <v>133</v>
      </c>
      <c r="B7" s="80" t="s">
        <v>21</v>
      </c>
      <c r="C7" s="140">
        <f>F7+I7+L7</f>
        <v>0</v>
      </c>
      <c r="D7" s="140">
        <f>G7+J7+M7</f>
        <v>0</v>
      </c>
      <c r="E7" s="140">
        <f>H7+K7+N7</f>
        <v>0</v>
      </c>
      <c r="F7" s="140"/>
      <c r="G7" s="141"/>
      <c r="H7" s="140"/>
      <c r="I7" s="142"/>
      <c r="J7" s="143"/>
      <c r="K7" s="140"/>
      <c r="L7" s="140"/>
      <c r="M7" s="140"/>
      <c r="N7" s="140"/>
      <c r="O7" s="142"/>
      <c r="P7" s="143"/>
      <c r="Q7" s="144"/>
    </row>
    <row r="8" spans="1:17" s="32" customFormat="1" ht="39.75" customHeight="1" thickBot="1">
      <c r="A8" s="285" t="s">
        <v>134</v>
      </c>
      <c r="B8" s="80" t="s">
        <v>22</v>
      </c>
      <c r="C8" s="140">
        <f aca="true" t="shared" si="0" ref="C8:C17">F8+I8+L8</f>
        <v>3</v>
      </c>
      <c r="D8" s="140">
        <f aca="true" t="shared" si="1" ref="D8:D17">G8+J8+M8</f>
        <v>3</v>
      </c>
      <c r="E8" s="140">
        <f aca="true" t="shared" si="2" ref="E8:E17">H8+K8+N8</f>
        <v>3</v>
      </c>
      <c r="F8" s="140">
        <f>F10+F11+F12+F13+F14</f>
        <v>2</v>
      </c>
      <c r="G8" s="140">
        <f>G10+G11+G12+G13+G14</f>
        <v>2</v>
      </c>
      <c r="H8" s="140">
        <f>H10+H11+H12+H13+H14</f>
        <v>2</v>
      </c>
      <c r="I8" s="141"/>
      <c r="J8" s="140"/>
      <c r="K8" s="140"/>
      <c r="L8" s="140">
        <v>1</v>
      </c>
      <c r="M8" s="140">
        <v>1</v>
      </c>
      <c r="N8" s="140">
        <v>1</v>
      </c>
      <c r="O8" s="141"/>
      <c r="P8" s="140"/>
      <c r="Q8" s="140"/>
    </row>
    <row r="9" spans="1:17" ht="15" customHeight="1" thickBot="1">
      <c r="A9" s="286" t="s">
        <v>79</v>
      </c>
      <c r="B9" s="81"/>
      <c r="C9" s="140">
        <f t="shared" si="0"/>
        <v>0</v>
      </c>
      <c r="D9" s="140">
        <f t="shared" si="1"/>
        <v>0</v>
      </c>
      <c r="E9" s="140">
        <f t="shared" si="2"/>
        <v>0</v>
      </c>
      <c r="F9" s="145"/>
      <c r="G9" s="146"/>
      <c r="H9" s="145"/>
      <c r="I9" s="147"/>
      <c r="J9" s="148"/>
      <c r="K9" s="145"/>
      <c r="L9" s="145"/>
      <c r="M9" s="145"/>
      <c r="N9" s="145"/>
      <c r="O9" s="146"/>
      <c r="P9" s="145"/>
      <c r="Q9" s="149"/>
    </row>
    <row r="10" spans="1:17" ht="27" customHeight="1" thickBot="1">
      <c r="A10" s="287" t="s">
        <v>135</v>
      </c>
      <c r="B10" s="82" t="s">
        <v>44</v>
      </c>
      <c r="C10" s="140">
        <f t="shared" si="0"/>
        <v>0</v>
      </c>
      <c r="D10" s="140">
        <f t="shared" si="1"/>
        <v>0</v>
      </c>
      <c r="E10" s="140">
        <f t="shared" si="2"/>
        <v>0</v>
      </c>
      <c r="F10" s="150"/>
      <c r="G10" s="151"/>
      <c r="H10" s="150"/>
      <c r="I10" s="152"/>
      <c r="J10" s="153"/>
      <c r="K10" s="150"/>
      <c r="L10" s="150"/>
      <c r="M10" s="150"/>
      <c r="N10" s="150"/>
      <c r="O10" s="151"/>
      <c r="P10" s="150"/>
      <c r="Q10" s="154"/>
    </row>
    <row r="11" spans="1:17" ht="27.75" customHeight="1" thickBot="1">
      <c r="A11" s="288" t="s">
        <v>136</v>
      </c>
      <c r="B11" s="83" t="s">
        <v>23</v>
      </c>
      <c r="C11" s="140">
        <f t="shared" si="0"/>
        <v>1</v>
      </c>
      <c r="D11" s="140">
        <f t="shared" si="1"/>
        <v>1</v>
      </c>
      <c r="E11" s="140">
        <f t="shared" si="2"/>
        <v>1</v>
      </c>
      <c r="F11" s="155"/>
      <c r="G11" s="156"/>
      <c r="H11" s="155"/>
      <c r="I11" s="157"/>
      <c r="J11" s="158"/>
      <c r="K11" s="155"/>
      <c r="L11" s="155">
        <v>1</v>
      </c>
      <c r="M11" s="155">
        <v>1</v>
      </c>
      <c r="N11" s="155">
        <v>1</v>
      </c>
      <c r="O11" s="156"/>
      <c r="P11" s="155"/>
      <c r="Q11" s="159"/>
    </row>
    <row r="12" spans="1:17" ht="27.75" customHeight="1" thickBot="1">
      <c r="A12" s="288" t="s">
        <v>137</v>
      </c>
      <c r="B12" s="83" t="s">
        <v>24</v>
      </c>
      <c r="C12" s="140">
        <f t="shared" si="0"/>
        <v>0</v>
      </c>
      <c r="D12" s="140">
        <f t="shared" si="1"/>
        <v>0</v>
      </c>
      <c r="E12" s="140">
        <f t="shared" si="2"/>
        <v>0</v>
      </c>
      <c r="F12" s="155"/>
      <c r="G12" s="156"/>
      <c r="H12" s="155"/>
      <c r="I12" s="157"/>
      <c r="J12" s="158"/>
      <c r="K12" s="155"/>
      <c r="L12" s="155"/>
      <c r="M12" s="155"/>
      <c r="N12" s="155"/>
      <c r="O12" s="156"/>
      <c r="P12" s="155"/>
      <c r="Q12" s="159"/>
    </row>
    <row r="13" spans="1:17" ht="27.75" customHeight="1" thickBot="1">
      <c r="A13" s="288" t="s">
        <v>138</v>
      </c>
      <c r="B13" s="83" t="s">
        <v>25</v>
      </c>
      <c r="C13" s="140">
        <f t="shared" si="0"/>
        <v>2</v>
      </c>
      <c r="D13" s="140">
        <f t="shared" si="1"/>
        <v>2</v>
      </c>
      <c r="E13" s="140">
        <f t="shared" si="2"/>
        <v>2</v>
      </c>
      <c r="F13" s="145">
        <v>2</v>
      </c>
      <c r="G13" s="146">
        <v>2</v>
      </c>
      <c r="H13" s="145">
        <v>2</v>
      </c>
      <c r="I13" s="147"/>
      <c r="J13" s="148"/>
      <c r="K13" s="145"/>
      <c r="L13" s="145"/>
      <c r="M13" s="145"/>
      <c r="N13" s="145"/>
      <c r="O13" s="146"/>
      <c r="P13" s="145"/>
      <c r="Q13" s="149"/>
    </row>
    <row r="14" spans="1:17" ht="26.25" customHeight="1" thickBot="1">
      <c r="A14" s="289" t="s">
        <v>139</v>
      </c>
      <c r="B14" s="84" t="s">
        <v>43</v>
      </c>
      <c r="C14" s="140">
        <f t="shared" si="0"/>
        <v>0</v>
      </c>
      <c r="D14" s="140">
        <f t="shared" si="1"/>
        <v>0</v>
      </c>
      <c r="E14" s="140">
        <f t="shared" si="2"/>
        <v>0</v>
      </c>
      <c r="F14" s="160"/>
      <c r="G14" s="161"/>
      <c r="H14" s="160"/>
      <c r="I14" s="162"/>
      <c r="J14" s="163"/>
      <c r="K14" s="160"/>
      <c r="L14" s="160"/>
      <c r="M14" s="160"/>
      <c r="N14" s="160"/>
      <c r="O14" s="161"/>
      <c r="P14" s="160"/>
      <c r="Q14" s="164"/>
    </row>
    <row r="15" spans="1:17" s="32" customFormat="1" ht="76.5" customHeight="1" thickBot="1">
      <c r="A15" s="290" t="s">
        <v>140</v>
      </c>
      <c r="B15" s="80" t="s">
        <v>45</v>
      </c>
      <c r="C15" s="140">
        <f t="shared" si="0"/>
        <v>1.5</v>
      </c>
      <c r="D15" s="140">
        <f t="shared" si="1"/>
        <v>1.5</v>
      </c>
      <c r="E15" s="140">
        <f t="shared" si="2"/>
        <v>2</v>
      </c>
      <c r="F15" s="143">
        <v>1.5</v>
      </c>
      <c r="G15" s="142">
        <v>1.5</v>
      </c>
      <c r="H15" s="143">
        <v>2</v>
      </c>
      <c r="I15" s="141"/>
      <c r="J15" s="140"/>
      <c r="K15" s="143"/>
      <c r="L15" s="143"/>
      <c r="M15" s="143"/>
      <c r="N15" s="143"/>
      <c r="O15" s="142">
        <v>0.4</v>
      </c>
      <c r="P15" s="143">
        <v>1</v>
      </c>
      <c r="Q15" s="144">
        <v>1</v>
      </c>
    </row>
    <row r="16" spans="1:17" s="32" customFormat="1" ht="81" customHeight="1" thickBot="1">
      <c r="A16" s="291" t="s">
        <v>141</v>
      </c>
      <c r="B16" s="80" t="s">
        <v>46</v>
      </c>
      <c r="C16" s="140">
        <f t="shared" si="0"/>
        <v>2</v>
      </c>
      <c r="D16" s="140">
        <f t="shared" si="1"/>
        <v>2</v>
      </c>
      <c r="E16" s="140">
        <f t="shared" si="2"/>
        <v>2</v>
      </c>
      <c r="F16" s="143">
        <v>2</v>
      </c>
      <c r="G16" s="142">
        <v>2</v>
      </c>
      <c r="H16" s="143">
        <v>2</v>
      </c>
      <c r="I16" s="141"/>
      <c r="J16" s="140"/>
      <c r="K16" s="143"/>
      <c r="L16" s="143"/>
      <c r="M16" s="143"/>
      <c r="N16" s="143"/>
      <c r="O16" s="142"/>
      <c r="P16" s="143"/>
      <c r="Q16" s="144"/>
    </row>
    <row r="17" spans="1:17" s="32" customFormat="1" ht="66" customHeight="1" thickBot="1">
      <c r="A17" s="292" t="s">
        <v>142</v>
      </c>
      <c r="B17" s="85" t="s">
        <v>47</v>
      </c>
      <c r="C17" s="140">
        <f t="shared" si="0"/>
        <v>6.5</v>
      </c>
      <c r="D17" s="140">
        <f t="shared" si="1"/>
        <v>6.5</v>
      </c>
      <c r="E17" s="140">
        <f t="shared" si="2"/>
        <v>7</v>
      </c>
      <c r="F17" s="165">
        <f aca="true" t="shared" si="3" ref="F17:K17">F7+F8+F15+F16</f>
        <v>5.5</v>
      </c>
      <c r="G17" s="166">
        <f t="shared" si="3"/>
        <v>5.5</v>
      </c>
      <c r="H17" s="165">
        <f t="shared" si="3"/>
        <v>6</v>
      </c>
      <c r="I17" s="166">
        <f t="shared" si="3"/>
        <v>0</v>
      </c>
      <c r="J17" s="165">
        <f t="shared" si="3"/>
        <v>0</v>
      </c>
      <c r="K17" s="165">
        <f t="shared" si="3"/>
        <v>0</v>
      </c>
      <c r="L17" s="165">
        <f>L7+L8+L15+L16</f>
        <v>1</v>
      </c>
      <c r="M17" s="165">
        <f>M7+M8+M15+M16</f>
        <v>1</v>
      </c>
      <c r="N17" s="165">
        <f>N7+N8+N15+N16</f>
        <v>1</v>
      </c>
      <c r="O17" s="166">
        <f>O15</f>
        <v>0.4</v>
      </c>
      <c r="P17" s="166">
        <f>P15</f>
        <v>1</v>
      </c>
      <c r="Q17" s="166">
        <f>Q15</f>
        <v>1</v>
      </c>
    </row>
    <row r="18" spans="1:17" ht="12.75">
      <c r="A18" s="86"/>
      <c r="B18" s="87"/>
      <c r="C18" s="87"/>
      <c r="D18" s="87"/>
      <c r="E18" s="87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sheetProtection/>
  <mergeCells count="11">
    <mergeCell ref="O4:Q4"/>
    <mergeCell ref="C3:Q3"/>
    <mergeCell ref="C4:E4"/>
    <mergeCell ref="P1:Q1"/>
    <mergeCell ref="F18:Q18"/>
    <mergeCell ref="A2:Q2"/>
    <mergeCell ref="A3:A5"/>
    <mergeCell ref="B3:B5"/>
    <mergeCell ref="F4:H4"/>
    <mergeCell ref="I4:K4"/>
    <mergeCell ref="L4:N4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L91"/>
  <sheetViews>
    <sheetView workbookViewId="0" topLeftCell="A7">
      <selection activeCell="C15" sqref="C15:D16"/>
    </sheetView>
  </sheetViews>
  <sheetFormatPr defaultColWidth="9.00390625" defaultRowHeight="12.75"/>
  <cols>
    <col min="1" max="1" width="44.75390625" style="4" customWidth="1"/>
    <col min="2" max="2" width="6.625" style="1" customWidth="1"/>
    <col min="3" max="3" width="15.625" style="1" customWidth="1"/>
    <col min="4" max="4" width="15.125" style="1" customWidth="1"/>
    <col min="5" max="5" width="17.125" style="1" customWidth="1"/>
    <col min="6" max="6" width="15.125" style="1" customWidth="1"/>
    <col min="7" max="7" width="17.625" style="1" customWidth="1"/>
    <col min="8" max="8" width="18.00390625" style="1" customWidth="1"/>
    <col min="9" max="9" width="17.375" style="1" customWidth="1"/>
    <col min="10" max="10" width="16.375" style="1" customWidth="1"/>
    <col min="11" max="11" width="16.625" style="1" customWidth="1"/>
    <col min="12" max="12" width="17.375" style="1" customWidth="1"/>
    <col min="13" max="16384" width="9.125" style="1" customWidth="1"/>
  </cols>
  <sheetData>
    <row r="1" spans="9:12" ht="14.25">
      <c r="I1" s="419"/>
      <c r="J1" s="419"/>
      <c r="K1" s="419"/>
      <c r="L1" s="419"/>
    </row>
    <row r="2" spans="11:12" ht="16.5" customHeight="1">
      <c r="K2" s="16"/>
      <c r="L2" s="16" t="s">
        <v>88</v>
      </c>
    </row>
    <row r="3" spans="1:12" ht="24.75" customHeight="1" thickBot="1">
      <c r="A3" s="449" t="s">
        <v>60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ht="16.5" customHeight="1" thickBot="1">
      <c r="A4" s="413" t="s">
        <v>3</v>
      </c>
      <c r="B4" s="413" t="s">
        <v>18</v>
      </c>
      <c r="C4" s="446" t="s">
        <v>37</v>
      </c>
      <c r="D4" s="447"/>
      <c r="E4" s="447"/>
      <c r="F4" s="447"/>
      <c r="G4" s="447"/>
      <c r="H4" s="447"/>
      <c r="I4" s="447"/>
      <c r="J4" s="447"/>
      <c r="K4" s="447"/>
      <c r="L4" s="448"/>
    </row>
    <row r="5" spans="1:12" ht="16.5" customHeight="1" thickBot="1">
      <c r="A5" s="413"/>
      <c r="B5" s="413"/>
      <c r="C5" s="519" t="s">
        <v>98</v>
      </c>
      <c r="D5" s="500"/>
      <c r="E5" s="499" t="s">
        <v>94</v>
      </c>
      <c r="F5" s="500"/>
      <c r="G5" s="499" t="s">
        <v>95</v>
      </c>
      <c r="H5" s="503"/>
      <c r="I5" s="495"/>
      <c r="J5" s="496"/>
      <c r="K5" s="495"/>
      <c r="L5" s="496"/>
    </row>
    <row r="6" spans="1:12" ht="60" customHeight="1" thickBot="1">
      <c r="A6" s="413"/>
      <c r="B6" s="413"/>
      <c r="C6" s="501"/>
      <c r="D6" s="502"/>
      <c r="E6" s="501"/>
      <c r="F6" s="502"/>
      <c r="G6" s="501"/>
      <c r="H6" s="504"/>
      <c r="I6" s="497"/>
      <c r="J6" s="498"/>
      <c r="K6" s="497"/>
      <c r="L6" s="498"/>
    </row>
    <row r="7" spans="1:12" ht="16.5" customHeight="1" thickBot="1">
      <c r="A7" s="413"/>
      <c r="B7" s="413"/>
      <c r="C7" s="514" t="s">
        <v>38</v>
      </c>
      <c r="D7" s="515"/>
      <c r="E7" s="515"/>
      <c r="F7" s="515"/>
      <c r="G7" s="515"/>
      <c r="H7" s="515"/>
      <c r="I7" s="515"/>
      <c r="J7" s="515"/>
      <c r="K7" s="515"/>
      <c r="L7" s="516"/>
    </row>
    <row r="8" spans="1:12" s="3" customFormat="1" ht="15" customHeight="1" thickBot="1">
      <c r="A8" s="46">
        <v>1</v>
      </c>
      <c r="B8" s="47">
        <v>2</v>
      </c>
      <c r="C8" s="517">
        <v>3</v>
      </c>
      <c r="D8" s="518"/>
      <c r="E8" s="493">
        <v>4</v>
      </c>
      <c r="F8" s="493"/>
      <c r="G8" s="493">
        <v>5</v>
      </c>
      <c r="H8" s="494"/>
      <c r="I8" s="493">
        <v>6</v>
      </c>
      <c r="J8" s="494"/>
      <c r="K8" s="493">
        <v>7</v>
      </c>
      <c r="L8" s="494"/>
    </row>
    <row r="9" spans="1:12" s="33" customFormat="1" ht="33.75" customHeight="1">
      <c r="A9" s="48" t="s">
        <v>85</v>
      </c>
      <c r="B9" s="44">
        <v>300</v>
      </c>
      <c r="C9" s="510">
        <f>'г..'!C9:D9+'гл..'!C9:D9+'п..'!C9:D9+'р..'!C9:D9+'т..'!C9:D9+'у..'!C9:D9+'м..'!C9:D9</f>
        <v>7</v>
      </c>
      <c r="D9" s="511"/>
      <c r="E9" s="510">
        <f>'г..'!E9:F9+'гл..'!E9:F9+'п..'!E9:F9+'р..'!E9:F9+'т..'!E9:F9+'у..'!E9:F9+'м..'!E9:F9</f>
        <v>7</v>
      </c>
      <c r="F9" s="511"/>
      <c r="G9" s="468">
        <f>'г..'!G9:H9+'гл..'!G9:H9+'п..'!G9:H9+'р..'!G9:H9+'т..'!G9:H9+'у..'!G9:H9+'м..'!G9:H9</f>
        <v>0</v>
      </c>
      <c r="H9" s="469"/>
      <c r="I9" s="463"/>
      <c r="J9" s="464"/>
      <c r="K9" s="463"/>
      <c r="L9" s="465"/>
    </row>
    <row r="10" spans="1:12" ht="51.75" customHeight="1">
      <c r="A10" s="49" t="s">
        <v>81</v>
      </c>
      <c r="B10" s="17">
        <v>400</v>
      </c>
      <c r="C10" s="512">
        <f>'г..'!C10:D10+'гл..'!C10:D10+'п..'!C10:D10+'р..'!C10:D10+'т..'!C10:D10+'у..'!C10:D10+'м..'!C10:D10</f>
        <v>976937.2899999999</v>
      </c>
      <c r="D10" s="513"/>
      <c r="E10" s="512">
        <f>'г..'!E10:F10+'гл..'!E10:F10+'п..'!E10:F10+'р..'!E10:F10+'т..'!E10:F10+'у..'!E10:F10+'м..'!E10:F10</f>
        <v>976937.2899999999</v>
      </c>
      <c r="F10" s="513"/>
      <c r="G10" s="466">
        <f>'г..'!G10:H10+'гл..'!G10:H10+'п..'!G10:H10+'р..'!G10:H10+'т..'!G10:H10+'у..'!G10:H10+'м..'!G10:H10</f>
        <v>0</v>
      </c>
      <c r="H10" s="467"/>
      <c r="I10" s="454"/>
      <c r="J10" s="455"/>
      <c r="K10" s="454"/>
      <c r="L10" s="456"/>
    </row>
    <row r="11" spans="1:12" ht="16.5" customHeight="1">
      <c r="A11" s="50" t="s">
        <v>77</v>
      </c>
      <c r="B11" s="18"/>
      <c r="C11" s="509"/>
      <c r="D11" s="471"/>
      <c r="E11" s="509">
        <f>'г..'!E11:F11+'гл..'!E11:F11+'п..'!E11:F11+'р..'!E11:F11+'т..'!E11:F11+'у..'!E11:F11+'м..'!E11:F11</f>
        <v>0</v>
      </c>
      <c r="F11" s="471"/>
      <c r="G11" s="470">
        <f>'г..'!G11:H11+'гл..'!G11:H11+'п..'!G11:H11+'р..'!G11:H11+'т..'!G11:H11+'у..'!G11:H11+'м..'!G11:H11</f>
        <v>0</v>
      </c>
      <c r="H11" s="471"/>
      <c r="I11" s="457"/>
      <c r="J11" s="458"/>
      <c r="K11" s="457"/>
      <c r="L11" s="459"/>
    </row>
    <row r="12" spans="1:12" ht="27.75" customHeight="1">
      <c r="A12" s="51" t="s">
        <v>78</v>
      </c>
      <c r="B12" s="19">
        <v>410</v>
      </c>
      <c r="C12" s="505">
        <f>'г..'!C12:D12+'гл..'!C12:D12+'п..'!C12:D12+'р..'!C12:D12+'т..'!C12:D12+'у..'!C12:D12+'м..'!C12:D12</f>
        <v>0</v>
      </c>
      <c r="D12" s="506"/>
      <c r="E12" s="505">
        <f>'г..'!E12:F12+'гл..'!E12:F12+'п..'!E12:F12+'р..'!E12:F12+'т..'!E12:F12+'у..'!E12:F12+'м..'!E12:F12</f>
        <v>0</v>
      </c>
      <c r="F12" s="506"/>
      <c r="G12" s="475">
        <f>'г..'!G12:H12+'гл..'!G12:H12+'п..'!G12:H12+'р..'!G12:H12+'т..'!G12:H12+'у..'!G12:H12+'м..'!G12:H12</f>
        <v>0</v>
      </c>
      <c r="H12" s="476"/>
      <c r="I12" s="460"/>
      <c r="J12" s="461"/>
      <c r="K12" s="460"/>
      <c r="L12" s="462"/>
    </row>
    <row r="13" spans="1:12" ht="29.25" customHeight="1">
      <c r="A13" s="52" t="s">
        <v>73</v>
      </c>
      <c r="B13" s="20">
        <v>420</v>
      </c>
      <c r="C13" s="507">
        <f>'г..'!C13:D13+'гл..'!C13:D13+'п..'!C13:D13+'р..'!C13:D13+'т..'!C13:D13+'у..'!C13:D13+'м..'!C13:D13</f>
        <v>152999</v>
      </c>
      <c r="D13" s="508"/>
      <c r="E13" s="507">
        <f>'г..'!E13:F13+'гл..'!E13:F13+'п..'!E13:F13+'р..'!E13:F13+'т..'!E13:F13+'у..'!E13:F13+'м..'!E13:F13</f>
        <v>0</v>
      </c>
      <c r="F13" s="508"/>
      <c r="G13" s="474">
        <f>'г..'!G13:H13+'гл..'!G13:H13+'п..'!G13:H13+'р..'!G13:H13+'т..'!G13:H13+'у..'!G13:H13+'м..'!G13:H13</f>
        <v>152999</v>
      </c>
      <c r="H13" s="467"/>
      <c r="I13" s="454"/>
      <c r="J13" s="455"/>
      <c r="K13" s="454"/>
      <c r="L13" s="456"/>
    </row>
    <row r="14" spans="1:12" ht="26.25" customHeight="1">
      <c r="A14" s="52" t="s">
        <v>74</v>
      </c>
      <c r="B14" s="20">
        <v>430</v>
      </c>
      <c r="C14" s="507">
        <f>'г..'!C14:D14+'гл..'!C14:D14+'п..'!C14:D14+'р..'!C14:D14+'т..'!C14:D14+'у..'!C14:D14+'м..'!C14:D14</f>
        <v>0</v>
      </c>
      <c r="D14" s="508"/>
      <c r="E14" s="507">
        <f>'г..'!E14:F14+'гл..'!E14:F14+'п..'!E14:F14+'р..'!E14:F14+'т..'!E14:F14+'у..'!E14:F14+'м..'!E14:F14</f>
        <v>0</v>
      </c>
      <c r="F14" s="508"/>
      <c r="G14" s="474">
        <f>'г..'!G14:H14+'гл..'!G14:H14+'п..'!G14:H14+'р..'!G14:H14+'т..'!G14:H14+'у..'!G14:H14+'м..'!G14:H14</f>
        <v>0</v>
      </c>
      <c r="H14" s="467"/>
      <c r="I14" s="454"/>
      <c r="J14" s="455"/>
      <c r="K14" s="454"/>
      <c r="L14" s="456"/>
    </row>
    <row r="15" spans="1:12" ht="29.25" customHeight="1">
      <c r="A15" s="52" t="s">
        <v>75</v>
      </c>
      <c r="B15" s="20">
        <v>440</v>
      </c>
      <c r="C15" s="480">
        <f>'г..'!C15:D15+'гл..'!C15:D15+'п..'!C15:D15+'р..'!C15:D15+'т..'!C15:D15+'у..'!C15:D15+'м..'!C15:D15</f>
        <v>976937.2899999999</v>
      </c>
      <c r="D15" s="481"/>
      <c r="E15" s="480">
        <f>'г..'!E15:F15+'гл..'!E15:F15+'п..'!E15:F15+'р..'!E15:F15+'т..'!E15:F15+'у..'!E15:F15+'м..'!E15:F15</f>
        <v>976937.2899999999</v>
      </c>
      <c r="F15" s="481"/>
      <c r="G15" s="473">
        <f>'г..'!G15:H15+'гл..'!G15:H15+'п..'!G15:H15+'р..'!G15:H15+'т..'!G15:H15+'у..'!G15:H15+'м..'!G15:H15</f>
        <v>0</v>
      </c>
      <c r="H15" s="473"/>
      <c r="I15" s="450"/>
      <c r="J15" s="450"/>
      <c r="K15" s="450"/>
      <c r="L15" s="451"/>
    </row>
    <row r="16" spans="1:12" ht="31.5" customHeight="1" thickBot="1">
      <c r="A16" s="53" t="s">
        <v>76</v>
      </c>
      <c r="B16" s="39">
        <v>450</v>
      </c>
      <c r="C16" s="478">
        <f>'г..'!C16:D16+'гл..'!C16:D16+'п..'!C16:D16+'р..'!C16:D16+'т..'!C16:D16+'у..'!C16:D16+'м..'!C16:D16</f>
        <v>0</v>
      </c>
      <c r="D16" s="479"/>
      <c r="E16" s="478">
        <f>'г..'!E16:F16+'гл..'!E16:F16+'п..'!E16:F16+'р..'!E16:F16+'т..'!E16:F16+'у..'!E16:F16+'м..'!E16:F16</f>
        <v>0</v>
      </c>
      <c r="F16" s="479"/>
      <c r="G16" s="472">
        <f>'г..'!G16:H16+'гл..'!G16:H16+'п..'!G16:H16+'р..'!G16:H16+'т..'!G16:H16+'у..'!G16:H16+'м..'!G16:H16</f>
        <v>0</v>
      </c>
      <c r="H16" s="472"/>
      <c r="I16" s="452"/>
      <c r="J16" s="452"/>
      <c r="K16" s="452"/>
      <c r="L16" s="453"/>
    </row>
    <row r="17" spans="1:12" ht="33.75" customHeight="1" thickBot="1">
      <c r="A17" s="40" t="s">
        <v>3</v>
      </c>
      <c r="B17" s="115"/>
      <c r="C17" s="120" t="s">
        <v>54</v>
      </c>
      <c r="D17" s="42" t="s">
        <v>55</v>
      </c>
      <c r="E17" s="28" t="s">
        <v>54</v>
      </c>
      <c r="F17" s="29" t="s">
        <v>55</v>
      </c>
      <c r="G17" s="34" t="s">
        <v>54</v>
      </c>
      <c r="H17" s="35" t="s">
        <v>55</v>
      </c>
      <c r="I17" s="36" t="s">
        <v>54</v>
      </c>
      <c r="J17" s="36" t="s">
        <v>55</v>
      </c>
      <c r="K17" s="37" t="s">
        <v>54</v>
      </c>
      <c r="L17" s="38" t="s">
        <v>55</v>
      </c>
    </row>
    <row r="18" spans="1:12" ht="14.25" customHeight="1" thickBot="1">
      <c r="A18" s="41">
        <v>1</v>
      </c>
      <c r="B18" s="116">
        <v>2</v>
      </c>
      <c r="C18" s="41">
        <v>3</v>
      </c>
      <c r="D18" s="41">
        <v>4</v>
      </c>
      <c r="E18" s="89">
        <v>5</v>
      </c>
      <c r="F18" s="88">
        <v>6</v>
      </c>
      <c r="G18" s="95">
        <v>7</v>
      </c>
      <c r="H18" s="90">
        <v>8</v>
      </c>
      <c r="I18" s="96">
        <v>9</v>
      </c>
      <c r="J18" s="96">
        <v>10</v>
      </c>
      <c r="K18" s="96">
        <v>11</v>
      </c>
      <c r="L18" s="97">
        <v>12</v>
      </c>
    </row>
    <row r="19" spans="1:12" ht="15" customHeight="1">
      <c r="A19" s="42" t="s">
        <v>48</v>
      </c>
      <c r="B19" s="117"/>
      <c r="C19" s="54"/>
      <c r="D19" s="54"/>
      <c r="E19" s="139"/>
      <c r="F19" s="139"/>
      <c r="G19" s="91"/>
      <c r="H19" s="91"/>
      <c r="I19" s="91"/>
      <c r="J19" s="92"/>
      <c r="K19" s="93"/>
      <c r="L19" s="94"/>
    </row>
    <row r="20" spans="1:12" ht="27" customHeight="1" thickBot="1">
      <c r="A20" s="43" t="s">
        <v>87</v>
      </c>
      <c r="B20" s="117">
        <v>460</v>
      </c>
      <c r="C20" s="138">
        <f>'г..'!C20+'гл..'!C20+'п..'!C20+'р..'!C20+'т..'!C20+'у..'!C20+'м..'!C20</f>
        <v>10</v>
      </c>
      <c r="D20" s="138">
        <f>'г..'!D20+'гл..'!D20+'п..'!D20+'р..'!D20+'т..'!D20+'у..'!D20+'м..'!D20</f>
        <v>11</v>
      </c>
      <c r="E20" s="138">
        <f>'г..'!E20+'гл..'!E20+'п..'!E20+'р..'!E20+'т..'!E20+'у..'!E20+'м..'!E20</f>
        <v>10</v>
      </c>
      <c r="F20" s="138">
        <f>'г..'!F20+'гл..'!F20+'п..'!F20+'р..'!F20+'т..'!F20+'у..'!F20+'м..'!F20</f>
        <v>11</v>
      </c>
      <c r="G20" s="121">
        <f>'г..'!G20+'гл..'!G20+'п..'!G20+'р..'!G20+'т..'!G20+'у..'!G20+'м..'!G20</f>
        <v>0</v>
      </c>
      <c r="H20" s="121">
        <f>'г..'!H20+'гл..'!H20+'п..'!H20+'р..'!H20+'т..'!H20+'у..'!H20+'м..'!H20</f>
        <v>0</v>
      </c>
      <c r="I20" s="121">
        <f>'г..'!I20+'гл..'!I20+'п..'!I20+'р..'!I20+'т..'!I20+'у..'!I20+'м..'!I20</f>
        <v>0</v>
      </c>
      <c r="J20" s="121">
        <f>'г..'!J20+'гл..'!J20+'п..'!J20+'р..'!J20+'т..'!J20+'у..'!J20+'м..'!J20</f>
        <v>0</v>
      </c>
      <c r="K20" s="121">
        <f>'г..'!K20+'гл..'!K20+'п..'!K20+'р..'!K20+'т..'!K20+'у..'!K20+'м..'!K20</f>
        <v>0</v>
      </c>
      <c r="L20" s="121">
        <f>'г..'!L20+'гл..'!L20+'п..'!L20+'р..'!L20+'т..'!L20+'у..'!L20+'м..'!L20</f>
        <v>0</v>
      </c>
    </row>
    <row r="21" spans="1:12" ht="18.75" customHeight="1">
      <c r="A21" s="55" t="s">
        <v>52</v>
      </c>
      <c r="B21" s="118"/>
      <c r="C21" s="54"/>
      <c r="D21" s="54"/>
      <c r="E21" s="108"/>
      <c r="F21" s="108"/>
      <c r="G21" s="54"/>
      <c r="H21" s="54"/>
      <c r="I21" s="54"/>
      <c r="J21" s="54"/>
      <c r="K21" s="54"/>
      <c r="L21" s="54"/>
    </row>
    <row r="22" spans="1:12" ht="21.75" customHeight="1" thickBot="1">
      <c r="A22" s="56" t="s">
        <v>53</v>
      </c>
      <c r="B22" s="119">
        <v>470</v>
      </c>
      <c r="C22" s="122">
        <f>'г..'!C22+'гл..'!C22+'п..'!C22+'р..'!C22+'т..'!C22+'у..'!C22+'м..'!C22</f>
        <v>0</v>
      </c>
      <c r="D22" s="122">
        <f>'г..'!D22+'гл..'!D22+'п..'!D22+'р..'!D22+'т..'!D22+'у..'!D22+'м..'!D22</f>
        <v>0</v>
      </c>
      <c r="E22" s="104">
        <f>'г..'!E22+'гл..'!E22+'п..'!E22+'р..'!E22+'т..'!E22+'у..'!E22+'м..'!E22</f>
        <v>0</v>
      </c>
      <c r="F22" s="104">
        <f>'г..'!F22+'гл..'!F22+'п..'!F22+'р..'!F22+'т..'!F22+'у..'!F22+'м..'!F22</f>
        <v>0</v>
      </c>
      <c r="G22" s="122">
        <f>'г..'!G22+'гл..'!G22+'п..'!G22+'р..'!G22+'т..'!G22+'у..'!G22+'м..'!G22</f>
        <v>0</v>
      </c>
      <c r="H22" s="122">
        <f>'г..'!H22+'гл..'!H22+'п..'!H22+'р..'!H22+'т..'!H22+'у..'!H22+'м..'!H22</f>
        <v>0</v>
      </c>
      <c r="I22" s="122">
        <f>'г..'!I22+'гл..'!I22+'п..'!I22+'р..'!I22+'т..'!I22+'у..'!I22+'м..'!I22</f>
        <v>0</v>
      </c>
      <c r="J22" s="122">
        <f>'г..'!J22+'гл..'!J22+'п..'!J22+'р..'!J22+'т..'!J22+'у..'!J22+'м..'!J22</f>
        <v>0</v>
      </c>
      <c r="K22" s="122">
        <f>'г..'!K22+'гл..'!K22+'п..'!K22+'р..'!K22+'т..'!K22+'у..'!K22+'м..'!K22</f>
        <v>0</v>
      </c>
      <c r="L22" s="122">
        <f>'г..'!L22+'гл..'!L22+'п..'!L22+'р..'!L22+'т..'!L22+'у..'!L22+'м..'!L22</f>
        <v>0</v>
      </c>
    </row>
    <row r="23" spans="1:10" ht="9" customHeight="1">
      <c r="A23" s="21"/>
      <c r="B23" s="21"/>
      <c r="C23" s="21"/>
      <c r="D23" s="21"/>
      <c r="E23" s="21"/>
      <c r="F23" s="21"/>
      <c r="G23" s="22"/>
      <c r="H23" s="22"/>
      <c r="I23" s="22"/>
      <c r="J23" s="22"/>
    </row>
    <row r="24" spans="1:12" ht="24.75" customHeight="1">
      <c r="A24" s="485" t="s">
        <v>86</v>
      </c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</row>
    <row r="25" spans="1:10" ht="24.75" customHeight="1">
      <c r="A25" s="27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24.75" customHeight="1">
      <c r="A26" s="27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5" customHeight="1">
      <c r="A27" s="24"/>
      <c r="B27" s="487" t="s">
        <v>56</v>
      </c>
      <c r="C27" s="487"/>
      <c r="D27" s="487"/>
      <c r="E27" s="488"/>
      <c r="F27" s="488"/>
      <c r="G27" s="26"/>
      <c r="H27" s="482" t="s">
        <v>58</v>
      </c>
      <c r="I27" s="442"/>
      <c r="J27" s="22"/>
    </row>
    <row r="28" spans="1:10" ht="11.25" customHeight="1">
      <c r="A28" s="24" t="s">
        <v>49</v>
      </c>
      <c r="B28" s="24"/>
      <c r="C28" s="24"/>
      <c r="D28" s="24"/>
      <c r="E28" s="484" t="s">
        <v>62</v>
      </c>
      <c r="F28" s="484"/>
      <c r="G28" s="22"/>
      <c r="H28" s="477" t="s">
        <v>59</v>
      </c>
      <c r="I28" s="477"/>
      <c r="J28" s="22"/>
    </row>
    <row r="29" spans="1:10" ht="10.5" customHeight="1">
      <c r="A29" s="25" t="s">
        <v>50</v>
      </c>
      <c r="B29" s="24"/>
      <c r="C29" s="24"/>
      <c r="D29" s="24"/>
      <c r="E29" s="23"/>
      <c r="F29" s="23"/>
      <c r="G29" s="22"/>
      <c r="H29" s="22"/>
      <c r="I29" s="22"/>
      <c r="J29" s="22"/>
    </row>
    <row r="30" spans="1:10" ht="10.5" customHeight="1">
      <c r="A30" s="25"/>
      <c r="B30" s="483" t="s">
        <v>57</v>
      </c>
      <c r="C30" s="483"/>
      <c r="D30" s="483"/>
      <c r="E30" s="483"/>
      <c r="F30" s="483"/>
      <c r="G30" s="22"/>
      <c r="H30" s="482" t="s">
        <v>58</v>
      </c>
      <c r="I30" s="442"/>
      <c r="J30" s="22"/>
    </row>
    <row r="31" spans="1:10" ht="13.5" customHeight="1">
      <c r="A31" s="11" t="s">
        <v>51</v>
      </c>
      <c r="B31" s="477" t="s">
        <v>61</v>
      </c>
      <c r="C31" s="477"/>
      <c r="D31" s="477"/>
      <c r="E31" s="477"/>
      <c r="F31" s="477"/>
      <c r="G31" s="22"/>
      <c r="H31" s="477" t="s">
        <v>59</v>
      </c>
      <c r="I31" s="477"/>
      <c r="J31" s="22"/>
    </row>
    <row r="32" spans="1:10" ht="14.25" customHeight="1">
      <c r="A32" s="11"/>
      <c r="B32" s="23"/>
      <c r="C32" s="23"/>
      <c r="D32" s="23"/>
      <c r="E32" s="23"/>
      <c r="F32" s="23"/>
      <c r="G32" s="22"/>
      <c r="H32" s="22"/>
      <c r="I32" s="22"/>
      <c r="J32" s="22"/>
    </row>
    <row r="33" spans="1:6" ht="29.25" customHeight="1" hidden="1">
      <c r="A33" s="5"/>
      <c r="B33" s="492"/>
      <c r="C33" s="492"/>
      <c r="D33" s="492"/>
      <c r="E33" s="491"/>
      <c r="F33" s="491"/>
    </row>
    <row r="34" spans="1:6" ht="11.25" customHeight="1" hidden="1">
      <c r="A34" s="7"/>
      <c r="B34" s="491"/>
      <c r="C34" s="491"/>
      <c r="D34" s="491"/>
      <c r="E34" s="491"/>
      <c r="F34" s="491"/>
    </row>
    <row r="35" spans="1:6" ht="30.75" customHeight="1" hidden="1">
      <c r="A35" s="8"/>
      <c r="B35" s="490"/>
      <c r="C35" s="490"/>
      <c r="D35" s="490"/>
      <c r="E35" s="490"/>
      <c r="F35" s="490"/>
    </row>
    <row r="36" spans="1:6" ht="10.5" customHeight="1" hidden="1">
      <c r="A36" s="9"/>
      <c r="B36" s="491"/>
      <c r="C36" s="491"/>
      <c r="D36" s="491"/>
      <c r="E36" s="491"/>
      <c r="F36" s="491"/>
    </row>
    <row r="37" spans="1:6" ht="33.75" customHeight="1" hidden="1">
      <c r="A37" s="9"/>
      <c r="B37" s="489"/>
      <c r="C37" s="489"/>
      <c r="D37" s="489"/>
      <c r="E37" s="489"/>
      <c r="F37" s="489"/>
    </row>
    <row r="38" spans="1:6" ht="12.75" hidden="1">
      <c r="A38" s="6"/>
      <c r="B38" s="2"/>
      <c r="C38" s="2"/>
      <c r="D38" s="2"/>
      <c r="E38" s="2"/>
      <c r="F38" s="2"/>
    </row>
    <row r="39" spans="1:6" ht="12.75" hidden="1">
      <c r="A39" s="6"/>
      <c r="B39" s="2"/>
      <c r="C39" s="2"/>
      <c r="D39" s="2"/>
      <c r="E39" s="2"/>
      <c r="F39" s="2"/>
    </row>
    <row r="40" spans="1:6" ht="12.75" hidden="1">
      <c r="A40" s="6"/>
      <c r="B40" s="2"/>
      <c r="C40" s="2"/>
      <c r="D40" s="2"/>
      <c r="E40" s="2"/>
      <c r="F40" s="2"/>
    </row>
    <row r="41" spans="1:6" ht="12.75" hidden="1">
      <c r="A41" s="6"/>
      <c r="B41" s="2"/>
      <c r="C41" s="2"/>
      <c r="D41" s="2"/>
      <c r="E41" s="2"/>
      <c r="F41" s="2"/>
    </row>
    <row r="42" spans="1:6" ht="12.75" hidden="1">
      <c r="A42" s="6"/>
      <c r="B42" s="2"/>
      <c r="C42" s="2"/>
      <c r="D42" s="2"/>
      <c r="E42" s="2"/>
      <c r="F42" s="2"/>
    </row>
    <row r="43" spans="1:6" ht="12.75" hidden="1">
      <c r="A43" s="6"/>
      <c r="B43" s="2"/>
      <c r="C43" s="2"/>
      <c r="D43" s="2"/>
      <c r="E43" s="2"/>
      <c r="F43" s="2"/>
    </row>
    <row r="44" spans="1:6" ht="12.75" hidden="1">
      <c r="A44" s="6"/>
      <c r="B44" s="2"/>
      <c r="C44" s="2"/>
      <c r="D44" s="2"/>
      <c r="E44" s="2"/>
      <c r="F44" s="2"/>
    </row>
    <row r="45" spans="1:6" ht="12.75" hidden="1">
      <c r="A45" s="6"/>
      <c r="B45" s="2"/>
      <c r="C45" s="2"/>
      <c r="D45" s="2"/>
      <c r="E45" s="2"/>
      <c r="F45" s="2"/>
    </row>
    <row r="46" spans="1:6" ht="12.75" hidden="1">
      <c r="A46" s="6"/>
      <c r="B46" s="2"/>
      <c r="C46" s="2"/>
      <c r="D46" s="2"/>
      <c r="E46" s="2"/>
      <c r="F46" s="2"/>
    </row>
    <row r="47" spans="1:6" ht="12.75" hidden="1">
      <c r="A47" s="6"/>
      <c r="B47" s="2"/>
      <c r="C47" s="2"/>
      <c r="D47" s="2"/>
      <c r="E47" s="2"/>
      <c r="F47" s="2"/>
    </row>
    <row r="48" spans="1:6" ht="12.75" hidden="1">
      <c r="A48" s="6"/>
      <c r="B48" s="2"/>
      <c r="C48" s="2"/>
      <c r="D48" s="2"/>
      <c r="E48" s="2"/>
      <c r="F48" s="2"/>
    </row>
    <row r="49" spans="1:6" ht="12.75" hidden="1">
      <c r="A49" s="6"/>
      <c r="B49" s="2"/>
      <c r="C49" s="2"/>
      <c r="D49" s="2"/>
      <c r="E49" s="2"/>
      <c r="F49" s="2"/>
    </row>
    <row r="50" spans="1:6" ht="12.75" hidden="1">
      <c r="A50" s="6"/>
      <c r="B50" s="2"/>
      <c r="C50" s="2"/>
      <c r="D50" s="2"/>
      <c r="E50" s="2"/>
      <c r="F50" s="2"/>
    </row>
    <row r="51" spans="1:6" ht="12.75" hidden="1">
      <c r="A51" s="6"/>
      <c r="B51" s="2"/>
      <c r="C51" s="2"/>
      <c r="D51" s="2"/>
      <c r="E51" s="2"/>
      <c r="F51" s="2"/>
    </row>
    <row r="52" spans="1:6" ht="12.75" hidden="1">
      <c r="A52" s="6"/>
      <c r="B52" s="2"/>
      <c r="C52" s="2"/>
      <c r="D52" s="2"/>
      <c r="E52" s="2"/>
      <c r="F52" s="2"/>
    </row>
    <row r="53" spans="1:6" ht="12.75" hidden="1">
      <c r="A53" s="6"/>
      <c r="B53" s="2"/>
      <c r="C53" s="2"/>
      <c r="D53" s="2"/>
      <c r="E53" s="2"/>
      <c r="F53" s="2"/>
    </row>
    <row r="54" spans="1:6" ht="12.75" hidden="1">
      <c r="A54" s="6"/>
      <c r="B54" s="2"/>
      <c r="C54" s="2"/>
      <c r="D54" s="2"/>
      <c r="E54" s="2"/>
      <c r="F54" s="2"/>
    </row>
    <row r="55" spans="1:6" ht="12.75" hidden="1">
      <c r="A55" s="6"/>
      <c r="B55" s="2"/>
      <c r="C55" s="2"/>
      <c r="D55" s="2"/>
      <c r="E55" s="2"/>
      <c r="F55" s="2"/>
    </row>
    <row r="56" spans="1:6" ht="12.75" hidden="1">
      <c r="A56" s="6"/>
      <c r="B56" s="2"/>
      <c r="C56" s="2"/>
      <c r="D56" s="2"/>
      <c r="E56" s="2"/>
      <c r="F56" s="2"/>
    </row>
    <row r="57" spans="1:6" ht="12.75" hidden="1">
      <c r="A57" s="6"/>
      <c r="B57" s="2"/>
      <c r="C57" s="2"/>
      <c r="D57" s="2"/>
      <c r="E57" s="2"/>
      <c r="F57" s="2"/>
    </row>
    <row r="58" spans="1:6" ht="12.75" hidden="1">
      <c r="A58" s="6"/>
      <c r="B58" s="2"/>
      <c r="C58" s="2"/>
      <c r="D58" s="2"/>
      <c r="E58" s="2"/>
      <c r="F58" s="2"/>
    </row>
    <row r="59" spans="1:6" ht="12.75" hidden="1">
      <c r="A59" s="6"/>
      <c r="B59" s="2"/>
      <c r="C59" s="2"/>
      <c r="D59" s="2"/>
      <c r="E59" s="2"/>
      <c r="F59" s="2"/>
    </row>
    <row r="60" spans="1:6" ht="12.75" hidden="1">
      <c r="A60" s="6"/>
      <c r="B60" s="2"/>
      <c r="C60" s="2"/>
      <c r="D60" s="2"/>
      <c r="E60" s="2"/>
      <c r="F60" s="2"/>
    </row>
    <row r="61" spans="1:6" ht="12.75" hidden="1">
      <c r="A61" s="6"/>
      <c r="B61" s="2"/>
      <c r="C61" s="2"/>
      <c r="D61" s="2"/>
      <c r="E61" s="2"/>
      <c r="F61" s="2"/>
    </row>
    <row r="62" spans="1:6" ht="12.75" hidden="1">
      <c r="A62" s="6"/>
      <c r="B62" s="2"/>
      <c r="C62" s="2"/>
      <c r="D62" s="2"/>
      <c r="E62" s="2"/>
      <c r="F62" s="2"/>
    </row>
    <row r="63" spans="1:6" ht="12.75" hidden="1">
      <c r="A63" s="6"/>
      <c r="B63" s="2"/>
      <c r="C63" s="2"/>
      <c r="D63" s="2"/>
      <c r="E63" s="2"/>
      <c r="F63" s="2"/>
    </row>
    <row r="64" spans="1:6" ht="12.75" hidden="1">
      <c r="A64" s="6"/>
      <c r="B64" s="2"/>
      <c r="C64" s="2"/>
      <c r="D64" s="2"/>
      <c r="E64" s="2"/>
      <c r="F64" s="2"/>
    </row>
    <row r="65" spans="1:6" ht="12.75" hidden="1">
      <c r="A65" s="6"/>
      <c r="B65" s="2"/>
      <c r="C65" s="2"/>
      <c r="D65" s="2"/>
      <c r="E65" s="2"/>
      <c r="F65" s="2"/>
    </row>
    <row r="66" spans="1:6" ht="12.75" hidden="1">
      <c r="A66" s="6"/>
      <c r="B66" s="2"/>
      <c r="C66" s="2"/>
      <c r="D66" s="2"/>
      <c r="E66" s="2"/>
      <c r="F66" s="2"/>
    </row>
    <row r="67" spans="1:6" ht="12.75" hidden="1">
      <c r="A67" s="6"/>
      <c r="B67" s="2"/>
      <c r="C67" s="2"/>
      <c r="D67" s="2"/>
      <c r="E67" s="2"/>
      <c r="F67" s="2"/>
    </row>
    <row r="68" spans="1:6" ht="12.75" hidden="1">
      <c r="A68" s="6"/>
      <c r="B68" s="2"/>
      <c r="C68" s="2"/>
      <c r="D68" s="2"/>
      <c r="E68" s="2"/>
      <c r="F68" s="2"/>
    </row>
    <row r="69" spans="1:6" ht="12.75" hidden="1">
      <c r="A69" s="6"/>
      <c r="B69" s="2"/>
      <c r="C69" s="2"/>
      <c r="D69" s="2"/>
      <c r="E69" s="2"/>
      <c r="F69" s="2"/>
    </row>
    <row r="70" spans="1:6" ht="12.75" hidden="1">
      <c r="A70" s="6"/>
      <c r="B70" s="2"/>
      <c r="C70" s="2"/>
      <c r="D70" s="2"/>
      <c r="E70" s="2"/>
      <c r="F70" s="2"/>
    </row>
    <row r="71" spans="1:6" ht="12.75" hidden="1">
      <c r="A71" s="6"/>
      <c r="B71" s="2"/>
      <c r="C71" s="2"/>
      <c r="D71" s="2"/>
      <c r="E71" s="2"/>
      <c r="F71" s="2"/>
    </row>
    <row r="72" spans="1:6" ht="12.75" hidden="1">
      <c r="A72" s="6"/>
      <c r="B72" s="2"/>
      <c r="C72" s="2"/>
      <c r="D72" s="2"/>
      <c r="E72" s="2"/>
      <c r="F72" s="2"/>
    </row>
    <row r="73" spans="1:6" ht="12.75" hidden="1">
      <c r="A73" s="6"/>
      <c r="B73" s="2"/>
      <c r="C73" s="2"/>
      <c r="D73" s="2"/>
      <c r="E73" s="2"/>
      <c r="F73" s="2"/>
    </row>
    <row r="74" spans="1:6" ht="12.75" hidden="1">
      <c r="A74" s="6"/>
      <c r="B74" s="2"/>
      <c r="C74" s="2"/>
      <c r="D74" s="2"/>
      <c r="E74" s="2"/>
      <c r="F74" s="2"/>
    </row>
    <row r="75" spans="1:6" ht="12.75" hidden="1">
      <c r="A75" s="6"/>
      <c r="B75" s="2"/>
      <c r="C75" s="2"/>
      <c r="D75" s="2"/>
      <c r="E75" s="2"/>
      <c r="F75" s="2"/>
    </row>
    <row r="76" spans="1:6" ht="12.75" hidden="1">
      <c r="A76" s="6"/>
      <c r="B76" s="2"/>
      <c r="C76" s="2"/>
      <c r="D76" s="2"/>
      <c r="E76" s="2"/>
      <c r="F76" s="2"/>
    </row>
    <row r="77" spans="1:6" ht="12.75" hidden="1">
      <c r="A77" s="6"/>
      <c r="B77" s="2"/>
      <c r="C77" s="2"/>
      <c r="D77" s="2"/>
      <c r="E77" s="2"/>
      <c r="F77" s="2"/>
    </row>
    <row r="78" spans="1:6" ht="12.75" hidden="1">
      <c r="A78" s="6"/>
      <c r="B78" s="2"/>
      <c r="C78" s="2"/>
      <c r="D78" s="2"/>
      <c r="E78" s="2"/>
      <c r="F78" s="2"/>
    </row>
    <row r="79" spans="1:6" ht="12.75" hidden="1">
      <c r="A79" s="6"/>
      <c r="B79" s="2"/>
      <c r="C79" s="2"/>
      <c r="D79" s="2"/>
      <c r="E79" s="2"/>
      <c r="F79" s="2"/>
    </row>
    <row r="80" spans="1:6" ht="12.75" hidden="1">
      <c r="A80" s="6"/>
      <c r="B80" s="2"/>
      <c r="C80" s="2"/>
      <c r="D80" s="2"/>
      <c r="E80" s="2"/>
      <c r="F80" s="2"/>
    </row>
    <row r="81" spans="1:6" ht="12.75" hidden="1">
      <c r="A81" s="6"/>
      <c r="B81" s="2"/>
      <c r="C81" s="2"/>
      <c r="D81" s="2"/>
      <c r="E81" s="2"/>
      <c r="F81" s="2"/>
    </row>
    <row r="82" spans="1:6" ht="12.75" hidden="1">
      <c r="A82" s="6"/>
      <c r="B82" s="2"/>
      <c r="C82" s="2"/>
      <c r="D82" s="2"/>
      <c r="E82" s="2"/>
      <c r="F82" s="2"/>
    </row>
    <row r="83" spans="1:6" ht="12.75" hidden="1">
      <c r="A83" s="6"/>
      <c r="B83" s="2"/>
      <c r="C83" s="2"/>
      <c r="D83" s="2"/>
      <c r="E83" s="2"/>
      <c r="F83" s="2"/>
    </row>
    <row r="84" spans="1:6" ht="12.75" hidden="1">
      <c r="A84" s="6"/>
      <c r="B84" s="2"/>
      <c r="C84" s="2"/>
      <c r="D84" s="2"/>
      <c r="E84" s="2"/>
      <c r="F84" s="2"/>
    </row>
    <row r="85" spans="1:6" ht="12.75" hidden="1">
      <c r="A85" s="6"/>
      <c r="B85" s="2"/>
      <c r="C85" s="2"/>
      <c r="D85" s="2"/>
      <c r="E85" s="2"/>
      <c r="F85" s="2"/>
    </row>
    <row r="86" spans="1:6" ht="12.75" hidden="1">
      <c r="A86" s="6"/>
      <c r="B86" s="2"/>
      <c r="C86" s="2"/>
      <c r="D86" s="2"/>
      <c r="E86" s="2"/>
      <c r="F86" s="2"/>
    </row>
    <row r="87" spans="1:6" ht="12.75" hidden="1">
      <c r="A87" s="6"/>
      <c r="B87" s="2"/>
      <c r="C87" s="2"/>
      <c r="D87" s="2"/>
      <c r="E87" s="2"/>
      <c r="F87" s="2"/>
    </row>
    <row r="88" spans="1:6" ht="12.75" hidden="1">
      <c r="A88" s="6"/>
      <c r="B88" s="2"/>
      <c r="C88" s="2"/>
      <c r="D88" s="2"/>
      <c r="E88" s="2"/>
      <c r="F88" s="2"/>
    </row>
    <row r="89" spans="1:6" ht="12.75" hidden="1">
      <c r="A89" s="6"/>
      <c r="B89" s="2"/>
      <c r="C89" s="2"/>
      <c r="D89" s="2"/>
      <c r="E89" s="2"/>
      <c r="F89" s="2"/>
    </row>
    <row r="90" spans="1:6" ht="12.75" hidden="1">
      <c r="A90" s="6"/>
      <c r="B90" s="2"/>
      <c r="C90" s="2"/>
      <c r="D90" s="2"/>
      <c r="E90" s="2"/>
      <c r="F90" s="2"/>
    </row>
    <row r="91" spans="1:6" ht="12.75" hidden="1">
      <c r="A91" s="6"/>
      <c r="B91" s="2"/>
      <c r="C91" s="2"/>
      <c r="D91" s="2"/>
      <c r="E91" s="2"/>
      <c r="F91" s="2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</sheetData>
  <sheetProtection/>
  <mergeCells count="70">
    <mergeCell ref="C15:D15"/>
    <mergeCell ref="C14:D14"/>
    <mergeCell ref="C16:D16"/>
    <mergeCell ref="C5:D6"/>
    <mergeCell ref="C9:D9"/>
    <mergeCell ref="C10:D10"/>
    <mergeCell ref="C4:L4"/>
    <mergeCell ref="C7:L7"/>
    <mergeCell ref="C8:D8"/>
    <mergeCell ref="I5:J6"/>
    <mergeCell ref="E11:F11"/>
    <mergeCell ref="E9:F9"/>
    <mergeCell ref="E10:F10"/>
    <mergeCell ref="C11:D11"/>
    <mergeCell ref="E12:F12"/>
    <mergeCell ref="E14:F14"/>
    <mergeCell ref="C12:D12"/>
    <mergeCell ref="E13:F13"/>
    <mergeCell ref="C13:D13"/>
    <mergeCell ref="A3:L3"/>
    <mergeCell ref="K8:L8"/>
    <mergeCell ref="I8:J8"/>
    <mergeCell ref="G8:H8"/>
    <mergeCell ref="E8:F8"/>
    <mergeCell ref="K5:L6"/>
    <mergeCell ref="A4:A7"/>
    <mergeCell ref="B4:B7"/>
    <mergeCell ref="E5:F6"/>
    <mergeCell ref="G5:H6"/>
    <mergeCell ref="B37:F37"/>
    <mergeCell ref="B35:F35"/>
    <mergeCell ref="B36:F36"/>
    <mergeCell ref="B31:F31"/>
    <mergeCell ref="B34:F34"/>
    <mergeCell ref="B33:F33"/>
    <mergeCell ref="H31:I31"/>
    <mergeCell ref="E16:F16"/>
    <mergeCell ref="E15:F15"/>
    <mergeCell ref="H28:I28"/>
    <mergeCell ref="H30:I30"/>
    <mergeCell ref="B30:F30"/>
    <mergeCell ref="E28:F28"/>
    <mergeCell ref="A24:L24"/>
    <mergeCell ref="B27:F27"/>
    <mergeCell ref="H27:I27"/>
    <mergeCell ref="G10:H10"/>
    <mergeCell ref="G9:H9"/>
    <mergeCell ref="G11:H11"/>
    <mergeCell ref="G16:H16"/>
    <mergeCell ref="G15:H15"/>
    <mergeCell ref="G14:H14"/>
    <mergeCell ref="G13:H13"/>
    <mergeCell ref="G12:H12"/>
    <mergeCell ref="K11:L11"/>
    <mergeCell ref="I12:J12"/>
    <mergeCell ref="K12:L12"/>
    <mergeCell ref="I9:J9"/>
    <mergeCell ref="I10:J10"/>
    <mergeCell ref="K9:L9"/>
    <mergeCell ref="K10:L10"/>
    <mergeCell ref="I1:L1"/>
    <mergeCell ref="I15:J15"/>
    <mergeCell ref="K15:L15"/>
    <mergeCell ref="I16:J16"/>
    <mergeCell ref="K16:L16"/>
    <mergeCell ref="I13:J13"/>
    <mergeCell ref="K13:L13"/>
    <mergeCell ref="I14:J14"/>
    <mergeCell ref="K14:L14"/>
    <mergeCell ref="I11:J11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8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91"/>
  <sheetViews>
    <sheetView zoomScale="75" zoomScaleNormal="75" workbookViewId="0" topLeftCell="A1">
      <selection activeCell="A14" sqref="A14:L14"/>
    </sheetView>
  </sheetViews>
  <sheetFormatPr defaultColWidth="9.00390625" defaultRowHeight="12.75"/>
  <cols>
    <col min="1" max="1" width="44.75390625" style="169" customWidth="1"/>
    <col min="2" max="2" width="6.625" style="170" customWidth="1"/>
    <col min="3" max="3" width="15.625" style="170" customWidth="1"/>
    <col min="4" max="4" width="15.125" style="170" customWidth="1"/>
    <col min="5" max="5" width="17.125" style="170" customWidth="1"/>
    <col min="6" max="6" width="15.125" style="170" customWidth="1"/>
    <col min="7" max="7" width="17.625" style="170" customWidth="1"/>
    <col min="8" max="8" width="18.00390625" style="170" customWidth="1"/>
    <col min="9" max="9" width="17.375" style="170" customWidth="1"/>
    <col min="10" max="10" width="16.375" style="170" customWidth="1"/>
    <col min="11" max="11" width="16.625" style="170" customWidth="1"/>
    <col min="12" max="12" width="17.375" style="170" customWidth="1"/>
    <col min="13" max="16384" width="9.125" style="170" customWidth="1"/>
  </cols>
  <sheetData>
    <row r="1" spans="9:12" ht="14.25">
      <c r="I1" s="434"/>
      <c r="J1" s="434"/>
      <c r="K1" s="434"/>
      <c r="L1" s="434"/>
    </row>
    <row r="2" spans="11:12" ht="16.5" customHeight="1">
      <c r="K2" s="171"/>
      <c r="L2" s="171" t="s">
        <v>88</v>
      </c>
    </row>
    <row r="3" spans="1:12" ht="24.75" customHeight="1" thickBot="1">
      <c r="A3" s="550" t="s">
        <v>60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</row>
    <row r="4" spans="1:12" ht="16.5" customHeight="1" thickBot="1">
      <c r="A4" s="409" t="s">
        <v>3</v>
      </c>
      <c r="B4" s="409" t="s">
        <v>18</v>
      </c>
      <c r="C4" s="534" t="s">
        <v>37</v>
      </c>
      <c r="D4" s="535"/>
      <c r="E4" s="535"/>
      <c r="F4" s="535"/>
      <c r="G4" s="535"/>
      <c r="H4" s="535"/>
      <c r="I4" s="535"/>
      <c r="J4" s="535"/>
      <c r="K4" s="535"/>
      <c r="L4" s="536"/>
    </row>
    <row r="5" spans="1:12" ht="16.5" customHeight="1" thickBot="1">
      <c r="A5" s="409"/>
      <c r="B5" s="409"/>
      <c r="C5" s="526" t="s">
        <v>98</v>
      </c>
      <c r="D5" s="527"/>
      <c r="E5" s="553" t="s">
        <v>94</v>
      </c>
      <c r="F5" s="527"/>
      <c r="G5" s="499" t="s">
        <v>132</v>
      </c>
      <c r="H5" s="503"/>
      <c r="I5" s="542"/>
      <c r="J5" s="543"/>
      <c r="K5" s="542"/>
      <c r="L5" s="543"/>
    </row>
    <row r="6" spans="1:12" ht="60" customHeight="1" thickBot="1">
      <c r="A6" s="409"/>
      <c r="B6" s="409"/>
      <c r="C6" s="528"/>
      <c r="D6" s="529"/>
      <c r="E6" s="528"/>
      <c r="F6" s="529"/>
      <c r="G6" s="501"/>
      <c r="H6" s="504"/>
      <c r="I6" s="544"/>
      <c r="J6" s="545"/>
      <c r="K6" s="544"/>
      <c r="L6" s="545"/>
    </row>
    <row r="7" spans="1:12" ht="16.5" customHeight="1" thickBot="1">
      <c r="A7" s="409"/>
      <c r="B7" s="409"/>
      <c r="C7" s="537" t="s">
        <v>38</v>
      </c>
      <c r="D7" s="538"/>
      <c r="E7" s="538"/>
      <c r="F7" s="538"/>
      <c r="G7" s="538"/>
      <c r="H7" s="538"/>
      <c r="I7" s="538"/>
      <c r="J7" s="538"/>
      <c r="K7" s="538"/>
      <c r="L7" s="539"/>
    </row>
    <row r="8" spans="1:12" s="175" customFormat="1" ht="15" customHeight="1" thickBot="1">
      <c r="A8" s="173">
        <v>1</v>
      </c>
      <c r="B8" s="174">
        <v>2</v>
      </c>
      <c r="C8" s="540">
        <v>3</v>
      </c>
      <c r="D8" s="541"/>
      <c r="E8" s="551">
        <v>4</v>
      </c>
      <c r="F8" s="551"/>
      <c r="G8" s="551">
        <v>5</v>
      </c>
      <c r="H8" s="552"/>
      <c r="I8" s="551">
        <v>6</v>
      </c>
      <c r="J8" s="552"/>
      <c r="K8" s="551">
        <v>7</v>
      </c>
      <c r="L8" s="552"/>
    </row>
    <row r="9" spans="1:12" s="178" customFormat="1" ht="33.75" customHeight="1">
      <c r="A9" s="176" t="s">
        <v>85</v>
      </c>
      <c r="B9" s="177">
        <v>300</v>
      </c>
      <c r="C9" s="530">
        <f>E9+G9</f>
        <v>1</v>
      </c>
      <c r="D9" s="531"/>
      <c r="E9" s="530">
        <v>1</v>
      </c>
      <c r="F9" s="531"/>
      <c r="G9" s="567"/>
      <c r="H9" s="568"/>
      <c r="I9" s="578"/>
      <c r="J9" s="579"/>
      <c r="K9" s="578"/>
      <c r="L9" s="582"/>
    </row>
    <row r="10" spans="1:12" ht="51.75" customHeight="1">
      <c r="A10" s="49" t="s">
        <v>143</v>
      </c>
      <c r="B10" s="180">
        <v>400</v>
      </c>
      <c r="C10" s="532">
        <f>E10+G10</f>
        <v>126287.59</v>
      </c>
      <c r="D10" s="533"/>
      <c r="E10" s="532">
        <f>г!F23-г!F28</f>
        <v>126287.59</v>
      </c>
      <c r="F10" s="533"/>
      <c r="G10" s="523"/>
      <c r="H10" s="566"/>
      <c r="I10" s="580"/>
      <c r="J10" s="581"/>
      <c r="K10" s="580"/>
      <c r="L10" s="583"/>
    </row>
    <row r="11" spans="1:12" ht="16.5" customHeight="1">
      <c r="A11" s="182" t="s">
        <v>77</v>
      </c>
      <c r="B11" s="183"/>
      <c r="C11" s="546"/>
      <c r="D11" s="547"/>
      <c r="E11" s="546"/>
      <c r="F11" s="547"/>
      <c r="G11" s="569"/>
      <c r="H11" s="547"/>
      <c r="I11" s="573"/>
      <c r="J11" s="588"/>
      <c r="K11" s="573"/>
      <c r="L11" s="574"/>
    </row>
    <row r="12" spans="1:12" ht="27.75" customHeight="1">
      <c r="A12" s="184" t="s">
        <v>78</v>
      </c>
      <c r="B12" s="185">
        <v>410</v>
      </c>
      <c r="C12" s="548">
        <f>E12+G12</f>
        <v>0</v>
      </c>
      <c r="D12" s="549"/>
      <c r="E12" s="548"/>
      <c r="F12" s="549"/>
      <c r="G12" s="572"/>
      <c r="H12" s="549"/>
      <c r="I12" s="575"/>
      <c r="J12" s="576"/>
      <c r="K12" s="575"/>
      <c r="L12" s="577"/>
    </row>
    <row r="13" spans="1:12" ht="29.25" customHeight="1">
      <c r="A13" s="186" t="s">
        <v>73</v>
      </c>
      <c r="B13" s="187">
        <v>420</v>
      </c>
      <c r="C13" s="522">
        <f>E13+G13</f>
        <v>0</v>
      </c>
      <c r="D13" s="523"/>
      <c r="E13" s="522"/>
      <c r="F13" s="523"/>
      <c r="G13" s="522"/>
      <c r="H13" s="566"/>
      <c r="I13" s="580"/>
      <c r="J13" s="581"/>
      <c r="K13" s="580"/>
      <c r="L13" s="583"/>
    </row>
    <row r="14" spans="1:12" ht="26.25" customHeight="1">
      <c r="A14" s="186" t="s">
        <v>74</v>
      </c>
      <c r="B14" s="187">
        <v>430</v>
      </c>
      <c r="C14" s="522">
        <f>E14+G14</f>
        <v>0</v>
      </c>
      <c r="D14" s="523"/>
      <c r="E14" s="522"/>
      <c r="F14" s="523"/>
      <c r="G14" s="522"/>
      <c r="H14" s="566"/>
      <c r="I14" s="580"/>
      <c r="J14" s="581"/>
      <c r="K14" s="580"/>
      <c r="L14" s="583"/>
    </row>
    <row r="15" spans="1:12" ht="29.25" customHeight="1">
      <c r="A15" s="186" t="s">
        <v>75</v>
      </c>
      <c r="B15" s="187">
        <v>440</v>
      </c>
      <c r="C15" s="520">
        <f>E15+G15</f>
        <v>126287.59</v>
      </c>
      <c r="D15" s="521"/>
      <c r="E15" s="480">
        <f>E10</f>
        <v>126287.59</v>
      </c>
      <c r="F15" s="481"/>
      <c r="G15" s="571"/>
      <c r="H15" s="571"/>
      <c r="I15" s="584"/>
      <c r="J15" s="584"/>
      <c r="K15" s="584"/>
      <c r="L15" s="585"/>
    </row>
    <row r="16" spans="1:12" ht="31.5" customHeight="1" thickBot="1">
      <c r="A16" s="188" t="s">
        <v>76</v>
      </c>
      <c r="B16" s="189">
        <v>450</v>
      </c>
      <c r="C16" s="524">
        <f>E16+G16</f>
        <v>0</v>
      </c>
      <c r="D16" s="525"/>
      <c r="E16" s="478"/>
      <c r="F16" s="479"/>
      <c r="G16" s="570"/>
      <c r="H16" s="570"/>
      <c r="I16" s="586"/>
      <c r="J16" s="586"/>
      <c r="K16" s="586"/>
      <c r="L16" s="587"/>
    </row>
    <row r="17" spans="1:12" ht="33.75" customHeight="1" thickBot="1">
      <c r="A17" s="172" t="s">
        <v>3</v>
      </c>
      <c r="B17" s="190"/>
      <c r="C17" s="191" t="s">
        <v>54</v>
      </c>
      <c r="D17" s="192" t="s">
        <v>55</v>
      </c>
      <c r="E17" s="193" t="s">
        <v>54</v>
      </c>
      <c r="F17" s="194" t="s">
        <v>55</v>
      </c>
      <c r="G17" s="195" t="s">
        <v>54</v>
      </c>
      <c r="H17" s="196" t="s">
        <v>55</v>
      </c>
      <c r="I17" s="197" t="s">
        <v>54</v>
      </c>
      <c r="J17" s="197" t="s">
        <v>55</v>
      </c>
      <c r="K17" s="198" t="s">
        <v>54</v>
      </c>
      <c r="L17" s="199" t="s">
        <v>55</v>
      </c>
    </row>
    <row r="18" spans="1:12" ht="14.25" customHeight="1" thickBot="1">
      <c r="A18" s="200">
        <v>1</v>
      </c>
      <c r="B18" s="201">
        <v>2</v>
      </c>
      <c r="C18" s="200">
        <v>3</v>
      </c>
      <c r="D18" s="200">
        <v>4</v>
      </c>
      <c r="E18" s="202">
        <v>5</v>
      </c>
      <c r="F18" s="203">
        <v>6</v>
      </c>
      <c r="G18" s="204">
        <v>7</v>
      </c>
      <c r="H18" s="205">
        <v>8</v>
      </c>
      <c r="I18" s="206">
        <v>9</v>
      </c>
      <c r="J18" s="206">
        <v>10</v>
      </c>
      <c r="K18" s="206">
        <v>11</v>
      </c>
      <c r="L18" s="207">
        <v>12</v>
      </c>
    </row>
    <row r="19" spans="1:12" ht="15" customHeight="1">
      <c r="A19" s="192" t="s">
        <v>48</v>
      </c>
      <c r="B19" s="208"/>
      <c r="C19" s="209"/>
      <c r="D19" s="209"/>
      <c r="E19" s="210"/>
      <c r="F19" s="210"/>
      <c r="G19" s="211"/>
      <c r="H19" s="212"/>
      <c r="I19" s="212"/>
      <c r="J19" s="213"/>
      <c r="K19" s="214"/>
      <c r="L19" s="215"/>
    </row>
    <row r="20" spans="1:12" ht="27" customHeight="1" thickBot="1">
      <c r="A20" s="216" t="s">
        <v>87</v>
      </c>
      <c r="B20" s="208">
        <v>460</v>
      </c>
      <c r="C20" s="138">
        <f>E20+G20</f>
        <v>2</v>
      </c>
      <c r="D20" s="138">
        <f>F20+H20</f>
        <v>2</v>
      </c>
      <c r="E20" s="138">
        <v>2</v>
      </c>
      <c r="F20" s="138">
        <v>2</v>
      </c>
      <c r="G20" s="217"/>
      <c r="H20" s="218"/>
      <c r="I20" s="219"/>
      <c r="J20" s="220"/>
      <c r="K20" s="221"/>
      <c r="L20" s="222"/>
    </row>
    <row r="21" spans="1:12" ht="18.75" customHeight="1">
      <c r="A21" s="223" t="s">
        <v>52</v>
      </c>
      <c r="B21" s="224"/>
      <c r="C21" s="209"/>
      <c r="D21" s="209"/>
      <c r="E21" s="225"/>
      <c r="F21" s="225"/>
      <c r="G21" s="226"/>
      <c r="H21" s="227"/>
      <c r="I21" s="228"/>
      <c r="J21" s="228"/>
      <c r="K21" s="229"/>
      <c r="L21" s="229"/>
    </row>
    <row r="22" spans="1:12" ht="21.75" customHeight="1" thickBot="1">
      <c r="A22" s="230" t="s">
        <v>53</v>
      </c>
      <c r="B22" s="231">
        <v>470</v>
      </c>
      <c r="C22" s="232">
        <f>E22+G22</f>
        <v>0</v>
      </c>
      <c r="D22" s="232">
        <f>F22+H22</f>
        <v>0</v>
      </c>
      <c r="E22" s="233"/>
      <c r="F22" s="233"/>
      <c r="G22" s="234"/>
      <c r="H22" s="235"/>
      <c r="I22" s="236"/>
      <c r="J22" s="236"/>
      <c r="K22" s="237"/>
      <c r="L22" s="237"/>
    </row>
    <row r="23" spans="1:10" ht="9" customHeight="1">
      <c r="A23" s="238"/>
      <c r="B23" s="238"/>
      <c r="C23" s="238"/>
      <c r="D23" s="238"/>
      <c r="E23" s="238"/>
      <c r="F23" s="238"/>
      <c r="G23" s="239"/>
      <c r="H23" s="239"/>
      <c r="I23" s="239"/>
      <c r="J23" s="239"/>
    </row>
    <row r="24" spans="1:12" ht="24.75" customHeight="1">
      <c r="A24" s="562" t="s">
        <v>86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</row>
    <row r="25" spans="1:10" ht="24.75" customHeight="1">
      <c r="A25" s="240"/>
      <c r="B25" s="241"/>
      <c r="C25" s="241"/>
      <c r="D25" s="241"/>
      <c r="E25" s="241"/>
      <c r="F25" s="241"/>
      <c r="G25" s="241"/>
      <c r="H25" s="241"/>
      <c r="I25" s="241"/>
      <c r="J25" s="241"/>
    </row>
    <row r="26" spans="1:10" ht="24.75" customHeight="1">
      <c r="A26" s="240"/>
      <c r="B26" s="241"/>
      <c r="C26" s="241"/>
      <c r="D26" s="241"/>
      <c r="E26" s="241"/>
      <c r="F26" s="241"/>
      <c r="G26" s="241"/>
      <c r="H26" s="241"/>
      <c r="I26" s="241"/>
      <c r="J26" s="241"/>
    </row>
    <row r="27" spans="1:10" ht="15" customHeight="1">
      <c r="A27" s="242"/>
      <c r="B27" s="564" t="s">
        <v>56</v>
      </c>
      <c r="C27" s="564"/>
      <c r="D27" s="564"/>
      <c r="E27" s="565"/>
      <c r="F27" s="565"/>
      <c r="G27" s="243"/>
      <c r="H27" s="559" t="s">
        <v>58</v>
      </c>
      <c r="I27" s="435"/>
      <c r="J27" s="239"/>
    </row>
    <row r="28" spans="1:10" ht="11.25" customHeight="1">
      <c r="A28" s="242" t="s">
        <v>49</v>
      </c>
      <c r="B28" s="242"/>
      <c r="C28" s="242"/>
      <c r="D28" s="242"/>
      <c r="E28" s="561" t="s">
        <v>62</v>
      </c>
      <c r="F28" s="561"/>
      <c r="G28" s="239"/>
      <c r="H28" s="557" t="s">
        <v>59</v>
      </c>
      <c r="I28" s="557"/>
      <c r="J28" s="239"/>
    </row>
    <row r="29" spans="1:10" ht="10.5" customHeight="1">
      <c r="A29" s="244" t="s">
        <v>50</v>
      </c>
      <c r="B29" s="242"/>
      <c r="C29" s="242"/>
      <c r="D29" s="242"/>
      <c r="E29" s="241"/>
      <c r="F29" s="241"/>
      <c r="G29" s="239"/>
      <c r="H29" s="239"/>
      <c r="I29" s="239"/>
      <c r="J29" s="239"/>
    </row>
    <row r="30" spans="1:10" ht="10.5" customHeight="1">
      <c r="A30" s="244"/>
      <c r="B30" s="560" t="s">
        <v>57</v>
      </c>
      <c r="C30" s="560"/>
      <c r="D30" s="560"/>
      <c r="E30" s="560"/>
      <c r="F30" s="560"/>
      <c r="G30" s="239"/>
      <c r="H30" s="559" t="s">
        <v>58</v>
      </c>
      <c r="I30" s="435"/>
      <c r="J30" s="239"/>
    </row>
    <row r="31" spans="1:10" ht="13.5" customHeight="1">
      <c r="A31" s="245" t="s">
        <v>51</v>
      </c>
      <c r="B31" s="557" t="s">
        <v>61</v>
      </c>
      <c r="C31" s="557"/>
      <c r="D31" s="557"/>
      <c r="E31" s="557"/>
      <c r="F31" s="557"/>
      <c r="G31" s="239"/>
      <c r="H31" s="557" t="s">
        <v>59</v>
      </c>
      <c r="I31" s="557"/>
      <c r="J31" s="239"/>
    </row>
    <row r="32" spans="1:10" ht="14.25" customHeight="1">
      <c r="A32" s="245"/>
      <c r="B32" s="241"/>
      <c r="C32" s="241"/>
      <c r="D32" s="241"/>
      <c r="E32" s="241"/>
      <c r="F32" s="241"/>
      <c r="G32" s="239"/>
      <c r="H32" s="239"/>
      <c r="I32" s="239"/>
      <c r="J32" s="239"/>
    </row>
    <row r="33" spans="1:6" ht="29.25" customHeight="1" hidden="1">
      <c r="A33" s="246"/>
      <c r="B33" s="558"/>
      <c r="C33" s="558"/>
      <c r="D33" s="558"/>
      <c r="E33" s="556"/>
      <c r="F33" s="556"/>
    </row>
    <row r="34" spans="1:6" ht="11.25" customHeight="1" hidden="1">
      <c r="A34" s="247"/>
      <c r="B34" s="556"/>
      <c r="C34" s="556"/>
      <c r="D34" s="556"/>
      <c r="E34" s="556"/>
      <c r="F34" s="556"/>
    </row>
    <row r="35" spans="1:6" ht="30.75" customHeight="1" hidden="1">
      <c r="A35" s="248"/>
      <c r="B35" s="555"/>
      <c r="C35" s="555"/>
      <c r="D35" s="555"/>
      <c r="E35" s="555"/>
      <c r="F35" s="555"/>
    </row>
    <row r="36" spans="1:6" ht="10.5" customHeight="1" hidden="1">
      <c r="A36" s="249"/>
      <c r="B36" s="556"/>
      <c r="C36" s="556"/>
      <c r="D36" s="556"/>
      <c r="E36" s="556"/>
      <c r="F36" s="556"/>
    </row>
    <row r="37" spans="1:6" ht="33.75" customHeight="1" hidden="1">
      <c r="A37" s="249"/>
      <c r="B37" s="554"/>
      <c r="C37" s="554"/>
      <c r="D37" s="554"/>
      <c r="E37" s="554"/>
      <c r="F37" s="554"/>
    </row>
    <row r="38" spans="1:6" ht="12.75" hidden="1">
      <c r="A38" s="250"/>
      <c r="B38" s="251"/>
      <c r="C38" s="251"/>
      <c r="D38" s="251"/>
      <c r="E38" s="251"/>
      <c r="F38" s="251"/>
    </row>
    <row r="39" spans="1:6" ht="12.75" hidden="1">
      <c r="A39" s="250"/>
      <c r="B39" s="251"/>
      <c r="C39" s="251"/>
      <c r="D39" s="251"/>
      <c r="E39" s="251"/>
      <c r="F39" s="251"/>
    </row>
    <row r="40" spans="1:6" ht="12.75" hidden="1">
      <c r="A40" s="250"/>
      <c r="B40" s="251"/>
      <c r="C40" s="251"/>
      <c r="D40" s="251"/>
      <c r="E40" s="251"/>
      <c r="F40" s="251"/>
    </row>
    <row r="41" spans="1:6" ht="12.75" hidden="1">
      <c r="A41" s="250"/>
      <c r="B41" s="251"/>
      <c r="C41" s="251"/>
      <c r="D41" s="251"/>
      <c r="E41" s="251"/>
      <c r="F41" s="251"/>
    </row>
    <row r="42" spans="1:6" ht="12.75" hidden="1">
      <c r="A42" s="250"/>
      <c r="B42" s="251"/>
      <c r="C42" s="251"/>
      <c r="D42" s="251"/>
      <c r="E42" s="251"/>
      <c r="F42" s="251"/>
    </row>
    <row r="43" spans="1:6" ht="12.75" hidden="1">
      <c r="A43" s="250"/>
      <c r="B43" s="251"/>
      <c r="C43" s="251"/>
      <c r="D43" s="251"/>
      <c r="E43" s="251"/>
      <c r="F43" s="251"/>
    </row>
    <row r="44" spans="1:6" ht="12.75" hidden="1">
      <c r="A44" s="250"/>
      <c r="B44" s="251"/>
      <c r="C44" s="251"/>
      <c r="D44" s="251"/>
      <c r="E44" s="251"/>
      <c r="F44" s="251"/>
    </row>
    <row r="45" spans="1:6" ht="12.75" hidden="1">
      <c r="A45" s="250"/>
      <c r="B45" s="251"/>
      <c r="C45" s="251"/>
      <c r="D45" s="251"/>
      <c r="E45" s="251"/>
      <c r="F45" s="251"/>
    </row>
    <row r="46" spans="1:6" ht="12.75" hidden="1">
      <c r="A46" s="250"/>
      <c r="B46" s="251"/>
      <c r="C46" s="251"/>
      <c r="D46" s="251"/>
      <c r="E46" s="251"/>
      <c r="F46" s="251"/>
    </row>
    <row r="47" spans="1:6" ht="12.75" hidden="1">
      <c r="A47" s="250"/>
      <c r="B47" s="251"/>
      <c r="C47" s="251"/>
      <c r="D47" s="251"/>
      <c r="E47" s="251"/>
      <c r="F47" s="251"/>
    </row>
    <row r="48" spans="1:6" ht="12.75" hidden="1">
      <c r="A48" s="250"/>
      <c r="B48" s="251"/>
      <c r="C48" s="251"/>
      <c r="D48" s="251"/>
      <c r="E48" s="251"/>
      <c r="F48" s="251"/>
    </row>
    <row r="49" spans="1:6" ht="12.75" hidden="1">
      <c r="A49" s="250"/>
      <c r="B49" s="251"/>
      <c r="C49" s="251"/>
      <c r="D49" s="251"/>
      <c r="E49" s="251"/>
      <c r="F49" s="251"/>
    </row>
    <row r="50" spans="1:6" ht="12.75" hidden="1">
      <c r="A50" s="250"/>
      <c r="B50" s="251"/>
      <c r="C50" s="251"/>
      <c r="D50" s="251"/>
      <c r="E50" s="251"/>
      <c r="F50" s="251"/>
    </row>
    <row r="51" spans="1:6" ht="12.75" hidden="1">
      <c r="A51" s="250"/>
      <c r="B51" s="251"/>
      <c r="C51" s="251"/>
      <c r="D51" s="251"/>
      <c r="E51" s="251"/>
      <c r="F51" s="251"/>
    </row>
    <row r="52" spans="1:6" ht="12.75" hidden="1">
      <c r="A52" s="250"/>
      <c r="B52" s="251"/>
      <c r="C52" s="251"/>
      <c r="D52" s="251"/>
      <c r="E52" s="251"/>
      <c r="F52" s="251"/>
    </row>
    <row r="53" spans="1:6" ht="12.75" hidden="1">
      <c r="A53" s="250"/>
      <c r="B53" s="251"/>
      <c r="C53" s="251"/>
      <c r="D53" s="251"/>
      <c r="E53" s="251"/>
      <c r="F53" s="251"/>
    </row>
    <row r="54" spans="1:6" ht="12.75" hidden="1">
      <c r="A54" s="250"/>
      <c r="B54" s="251"/>
      <c r="C54" s="251"/>
      <c r="D54" s="251"/>
      <c r="E54" s="251"/>
      <c r="F54" s="251"/>
    </row>
    <row r="55" spans="1:6" ht="12.75" hidden="1">
      <c r="A55" s="250"/>
      <c r="B55" s="251"/>
      <c r="C55" s="251"/>
      <c r="D55" s="251"/>
      <c r="E55" s="251"/>
      <c r="F55" s="251"/>
    </row>
    <row r="56" spans="1:6" ht="12.75" hidden="1">
      <c r="A56" s="250"/>
      <c r="B56" s="251"/>
      <c r="C56" s="251"/>
      <c r="D56" s="251"/>
      <c r="E56" s="251"/>
      <c r="F56" s="251"/>
    </row>
    <row r="57" spans="1:6" ht="12.75" hidden="1">
      <c r="A57" s="250"/>
      <c r="B57" s="251"/>
      <c r="C57" s="251"/>
      <c r="D57" s="251"/>
      <c r="E57" s="251"/>
      <c r="F57" s="251"/>
    </row>
    <row r="58" spans="1:6" ht="12.75" hidden="1">
      <c r="A58" s="250"/>
      <c r="B58" s="251"/>
      <c r="C58" s="251"/>
      <c r="D58" s="251"/>
      <c r="E58" s="251"/>
      <c r="F58" s="251"/>
    </row>
    <row r="59" spans="1:6" ht="12.75" hidden="1">
      <c r="A59" s="250"/>
      <c r="B59" s="251"/>
      <c r="C59" s="251"/>
      <c r="D59" s="251"/>
      <c r="E59" s="251"/>
      <c r="F59" s="251"/>
    </row>
    <row r="60" spans="1:6" ht="12.75" hidden="1">
      <c r="A60" s="250"/>
      <c r="B60" s="251"/>
      <c r="C60" s="251"/>
      <c r="D60" s="251"/>
      <c r="E60" s="251"/>
      <c r="F60" s="251"/>
    </row>
    <row r="61" spans="1:6" ht="12.75" hidden="1">
      <c r="A61" s="250"/>
      <c r="B61" s="251"/>
      <c r="C61" s="251"/>
      <c r="D61" s="251"/>
      <c r="E61" s="251"/>
      <c r="F61" s="251"/>
    </row>
    <row r="62" spans="1:6" ht="12.75" hidden="1">
      <c r="A62" s="250"/>
      <c r="B62" s="251"/>
      <c r="C62" s="251"/>
      <c r="D62" s="251"/>
      <c r="E62" s="251"/>
      <c r="F62" s="251"/>
    </row>
    <row r="63" spans="1:6" ht="12.75" hidden="1">
      <c r="A63" s="250"/>
      <c r="B63" s="251"/>
      <c r="C63" s="251"/>
      <c r="D63" s="251"/>
      <c r="E63" s="251"/>
      <c r="F63" s="251"/>
    </row>
    <row r="64" spans="1:6" ht="12.75" hidden="1">
      <c r="A64" s="250"/>
      <c r="B64" s="251"/>
      <c r="C64" s="251"/>
      <c r="D64" s="251"/>
      <c r="E64" s="251"/>
      <c r="F64" s="251"/>
    </row>
    <row r="65" spans="1:6" ht="12.75" hidden="1">
      <c r="A65" s="250"/>
      <c r="B65" s="251"/>
      <c r="C65" s="251"/>
      <c r="D65" s="251"/>
      <c r="E65" s="251"/>
      <c r="F65" s="251"/>
    </row>
    <row r="66" spans="1:6" ht="12.75" hidden="1">
      <c r="A66" s="250"/>
      <c r="B66" s="251"/>
      <c r="C66" s="251"/>
      <c r="D66" s="251"/>
      <c r="E66" s="251"/>
      <c r="F66" s="251"/>
    </row>
    <row r="67" spans="1:6" ht="12.75" hidden="1">
      <c r="A67" s="250"/>
      <c r="B67" s="251"/>
      <c r="C67" s="251"/>
      <c r="D67" s="251"/>
      <c r="E67" s="251"/>
      <c r="F67" s="251"/>
    </row>
    <row r="68" spans="1:6" ht="12.75" hidden="1">
      <c r="A68" s="250"/>
      <c r="B68" s="251"/>
      <c r="C68" s="251"/>
      <c r="D68" s="251"/>
      <c r="E68" s="251"/>
      <c r="F68" s="251"/>
    </row>
    <row r="69" spans="1:6" ht="12.75" hidden="1">
      <c r="A69" s="250"/>
      <c r="B69" s="251"/>
      <c r="C69" s="251"/>
      <c r="D69" s="251"/>
      <c r="E69" s="251"/>
      <c r="F69" s="251"/>
    </row>
    <row r="70" spans="1:6" ht="12.75" hidden="1">
      <c r="A70" s="250"/>
      <c r="B70" s="251"/>
      <c r="C70" s="251"/>
      <c r="D70" s="251"/>
      <c r="E70" s="251"/>
      <c r="F70" s="251"/>
    </row>
    <row r="71" spans="1:6" ht="12.75" hidden="1">
      <c r="A71" s="250"/>
      <c r="B71" s="251"/>
      <c r="C71" s="251"/>
      <c r="D71" s="251"/>
      <c r="E71" s="251"/>
      <c r="F71" s="251"/>
    </row>
    <row r="72" spans="1:6" ht="12.75" hidden="1">
      <c r="A72" s="250"/>
      <c r="B72" s="251"/>
      <c r="C72" s="251"/>
      <c r="D72" s="251"/>
      <c r="E72" s="251"/>
      <c r="F72" s="251"/>
    </row>
    <row r="73" spans="1:6" ht="12.75" hidden="1">
      <c r="A73" s="250"/>
      <c r="B73" s="251"/>
      <c r="C73" s="251"/>
      <c r="D73" s="251"/>
      <c r="E73" s="251"/>
      <c r="F73" s="251"/>
    </row>
    <row r="74" spans="1:6" ht="12.75" hidden="1">
      <c r="A74" s="250"/>
      <c r="B74" s="251"/>
      <c r="C74" s="251"/>
      <c r="D74" s="251"/>
      <c r="E74" s="251"/>
      <c r="F74" s="251"/>
    </row>
    <row r="75" spans="1:6" ht="12.75" hidden="1">
      <c r="A75" s="250"/>
      <c r="B75" s="251"/>
      <c r="C75" s="251"/>
      <c r="D75" s="251"/>
      <c r="E75" s="251"/>
      <c r="F75" s="251"/>
    </row>
    <row r="76" spans="1:6" ht="12.75" hidden="1">
      <c r="A76" s="250"/>
      <c r="B76" s="251"/>
      <c r="C76" s="251"/>
      <c r="D76" s="251"/>
      <c r="E76" s="251"/>
      <c r="F76" s="251"/>
    </row>
    <row r="77" spans="1:6" ht="12.75" hidden="1">
      <c r="A77" s="250"/>
      <c r="B77" s="251"/>
      <c r="C77" s="251"/>
      <c r="D77" s="251"/>
      <c r="E77" s="251"/>
      <c r="F77" s="251"/>
    </row>
    <row r="78" spans="1:6" ht="12.75" hidden="1">
      <c r="A78" s="250"/>
      <c r="B78" s="251"/>
      <c r="C78" s="251"/>
      <c r="D78" s="251"/>
      <c r="E78" s="251"/>
      <c r="F78" s="251"/>
    </row>
    <row r="79" spans="1:6" ht="12.75" hidden="1">
      <c r="A79" s="250"/>
      <c r="B79" s="251"/>
      <c r="C79" s="251"/>
      <c r="D79" s="251"/>
      <c r="E79" s="251"/>
      <c r="F79" s="251"/>
    </row>
    <row r="80" spans="1:6" ht="12.75" hidden="1">
      <c r="A80" s="250"/>
      <c r="B80" s="251"/>
      <c r="C80" s="251"/>
      <c r="D80" s="251"/>
      <c r="E80" s="251"/>
      <c r="F80" s="251"/>
    </row>
    <row r="81" spans="1:6" ht="12.75" hidden="1">
      <c r="A81" s="250"/>
      <c r="B81" s="251"/>
      <c r="C81" s="251"/>
      <c r="D81" s="251"/>
      <c r="E81" s="251"/>
      <c r="F81" s="251"/>
    </row>
    <row r="82" spans="1:6" ht="12.75" hidden="1">
      <c r="A82" s="250"/>
      <c r="B82" s="251"/>
      <c r="C82" s="251"/>
      <c r="D82" s="251"/>
      <c r="E82" s="251"/>
      <c r="F82" s="251"/>
    </row>
    <row r="83" spans="1:6" ht="12.75" hidden="1">
      <c r="A83" s="250"/>
      <c r="B83" s="251"/>
      <c r="C83" s="251"/>
      <c r="D83" s="251"/>
      <c r="E83" s="251"/>
      <c r="F83" s="251"/>
    </row>
    <row r="84" spans="1:6" ht="12.75" hidden="1">
      <c r="A84" s="250"/>
      <c r="B84" s="251"/>
      <c r="C84" s="251"/>
      <c r="D84" s="251"/>
      <c r="E84" s="251"/>
      <c r="F84" s="251"/>
    </row>
    <row r="85" spans="1:6" ht="12.75" hidden="1">
      <c r="A85" s="250"/>
      <c r="B85" s="251"/>
      <c r="C85" s="251"/>
      <c r="D85" s="251"/>
      <c r="E85" s="251"/>
      <c r="F85" s="251"/>
    </row>
    <row r="86" spans="1:6" ht="12.75" hidden="1">
      <c r="A86" s="250"/>
      <c r="B86" s="251"/>
      <c r="C86" s="251"/>
      <c r="D86" s="251"/>
      <c r="E86" s="251"/>
      <c r="F86" s="251"/>
    </row>
    <row r="87" spans="1:6" ht="12.75" hidden="1">
      <c r="A87" s="250"/>
      <c r="B87" s="251"/>
      <c r="C87" s="251"/>
      <c r="D87" s="251"/>
      <c r="E87" s="251"/>
      <c r="F87" s="251"/>
    </row>
    <row r="88" spans="1:6" ht="12.75" hidden="1">
      <c r="A88" s="250"/>
      <c r="B88" s="251"/>
      <c r="C88" s="251"/>
      <c r="D88" s="251"/>
      <c r="E88" s="251"/>
      <c r="F88" s="251"/>
    </row>
    <row r="89" spans="1:6" ht="12.75" hidden="1">
      <c r="A89" s="250"/>
      <c r="B89" s="251"/>
      <c r="C89" s="251"/>
      <c r="D89" s="251"/>
      <c r="E89" s="251"/>
      <c r="F89" s="251"/>
    </row>
    <row r="90" spans="1:6" ht="12.75" hidden="1">
      <c r="A90" s="250"/>
      <c r="B90" s="251"/>
      <c r="C90" s="251"/>
      <c r="D90" s="251"/>
      <c r="E90" s="251"/>
      <c r="F90" s="251"/>
    </row>
    <row r="91" spans="1:6" ht="12.75" hidden="1">
      <c r="A91" s="250"/>
      <c r="B91" s="251"/>
      <c r="C91" s="251"/>
      <c r="D91" s="251"/>
      <c r="E91" s="251"/>
      <c r="F91" s="251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</sheetData>
  <sheetProtection/>
  <mergeCells count="70">
    <mergeCell ref="I1:L1"/>
    <mergeCell ref="I15:J15"/>
    <mergeCell ref="K15:L15"/>
    <mergeCell ref="I16:J16"/>
    <mergeCell ref="K16:L16"/>
    <mergeCell ref="I13:J13"/>
    <mergeCell ref="K13:L13"/>
    <mergeCell ref="I14:J14"/>
    <mergeCell ref="K14:L14"/>
    <mergeCell ref="I11:J11"/>
    <mergeCell ref="K11:L11"/>
    <mergeCell ref="I12:J12"/>
    <mergeCell ref="K12:L12"/>
    <mergeCell ref="I9:J9"/>
    <mergeCell ref="I10:J10"/>
    <mergeCell ref="K9:L9"/>
    <mergeCell ref="K10:L10"/>
    <mergeCell ref="G10:H10"/>
    <mergeCell ref="G9:H9"/>
    <mergeCell ref="G11:H11"/>
    <mergeCell ref="G16:H16"/>
    <mergeCell ref="G15:H15"/>
    <mergeCell ref="G14:H14"/>
    <mergeCell ref="G13:H13"/>
    <mergeCell ref="G12:H12"/>
    <mergeCell ref="H31:I31"/>
    <mergeCell ref="E16:F16"/>
    <mergeCell ref="E15:F15"/>
    <mergeCell ref="H28:I28"/>
    <mergeCell ref="H30:I30"/>
    <mergeCell ref="B30:F30"/>
    <mergeCell ref="E28:F28"/>
    <mergeCell ref="A24:L24"/>
    <mergeCell ref="B27:F27"/>
    <mergeCell ref="H27:I27"/>
    <mergeCell ref="B37:F37"/>
    <mergeCell ref="B35:F35"/>
    <mergeCell ref="B36:F36"/>
    <mergeCell ref="B31:F31"/>
    <mergeCell ref="B34:F34"/>
    <mergeCell ref="B33:F33"/>
    <mergeCell ref="A3:L3"/>
    <mergeCell ref="K8:L8"/>
    <mergeCell ref="I8:J8"/>
    <mergeCell ref="G8:H8"/>
    <mergeCell ref="E8:F8"/>
    <mergeCell ref="K5:L6"/>
    <mergeCell ref="A4:A7"/>
    <mergeCell ref="B4:B7"/>
    <mergeCell ref="E5:F6"/>
    <mergeCell ref="G5:H6"/>
    <mergeCell ref="E12:F12"/>
    <mergeCell ref="E14:F14"/>
    <mergeCell ref="C12:D12"/>
    <mergeCell ref="E13:F13"/>
    <mergeCell ref="C13:D13"/>
    <mergeCell ref="E11:F11"/>
    <mergeCell ref="E9:F9"/>
    <mergeCell ref="E10:F10"/>
    <mergeCell ref="C11:D11"/>
    <mergeCell ref="C4:L4"/>
    <mergeCell ref="C7:L7"/>
    <mergeCell ref="C8:D8"/>
    <mergeCell ref="I5:J6"/>
    <mergeCell ref="C15:D15"/>
    <mergeCell ref="C14:D14"/>
    <mergeCell ref="C16:D16"/>
    <mergeCell ref="C5:D6"/>
    <mergeCell ref="C9:D9"/>
    <mergeCell ref="C10:D10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8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CD49"/>
  <sheetViews>
    <sheetView zoomScale="75" zoomScaleNormal="75" workbookViewId="0" topLeftCell="A16">
      <pane xSplit="2" ySplit="3" topLeftCell="E19" activePane="bottomRight" state="frozen"/>
      <selection pane="topLeft" activeCell="A16" sqref="A16"/>
      <selection pane="topRight" activeCell="C16" sqref="C16"/>
      <selection pane="bottomLeft" activeCell="A19" sqref="A19"/>
      <selection pane="bottomRight" activeCell="I31" sqref="I31"/>
    </sheetView>
  </sheetViews>
  <sheetFormatPr defaultColWidth="9.00390625" defaultRowHeight="12.75"/>
  <cols>
    <col min="1" max="1" width="79.25390625" style="0" customWidth="1"/>
    <col min="2" max="2" width="7.00390625" style="0" customWidth="1"/>
    <col min="3" max="3" width="14.625" style="0" customWidth="1"/>
    <col min="4" max="4" width="14.375" style="0" customWidth="1"/>
    <col min="5" max="5" width="15.75390625" style="0" customWidth="1"/>
    <col min="6" max="6" width="16.125" style="0" customWidth="1"/>
    <col min="7" max="7" width="17.875" style="0" customWidth="1"/>
    <col min="8" max="8" width="16.125" style="0" customWidth="1"/>
    <col min="9" max="9" width="14.00390625" style="0" customWidth="1"/>
    <col min="10" max="10" width="14.75390625" style="0" customWidth="1"/>
    <col min="11" max="11" width="15.125" style="0" customWidth="1"/>
    <col min="12" max="12" width="17.875" style="0" customWidth="1"/>
  </cols>
  <sheetData>
    <row r="1" spans="1:9" s="10" customFormat="1" ht="14.25">
      <c r="A1" s="11"/>
      <c r="B1" s="123"/>
      <c r="C1" s="123"/>
      <c r="F1" s="419"/>
      <c r="G1" s="419"/>
      <c r="H1" s="419"/>
      <c r="I1" s="419"/>
    </row>
    <row r="2" spans="1:10" s="10" customFormat="1" ht="10.5" customHeight="1">
      <c r="A2" s="11"/>
      <c r="B2" s="11"/>
      <c r="C2" s="11"/>
      <c r="D2" s="11"/>
      <c r="E2" s="11"/>
      <c r="F2" s="11"/>
      <c r="G2" s="11"/>
      <c r="H2" s="442" t="s">
        <v>99</v>
      </c>
      <c r="I2" s="442"/>
      <c r="J2" s="11"/>
    </row>
    <row r="3" spans="1:10" s="10" customFormat="1" ht="11.25" customHeight="1">
      <c r="A3" s="11"/>
      <c r="B3" s="11"/>
      <c r="C3" s="11"/>
      <c r="D3" s="11"/>
      <c r="E3" s="11"/>
      <c r="F3" s="11"/>
      <c r="G3" s="11"/>
      <c r="H3" s="420" t="s">
        <v>100</v>
      </c>
      <c r="I3" s="420"/>
      <c r="J3" s="11"/>
    </row>
    <row r="4" spans="1:9" s="10" customFormat="1" ht="9.75" customHeight="1">
      <c r="A4" s="441" t="s">
        <v>101</v>
      </c>
      <c r="B4" s="441"/>
      <c r="C4" s="441"/>
      <c r="D4" s="441"/>
      <c r="E4" s="441"/>
      <c r="F4" s="441"/>
      <c r="G4" s="441"/>
      <c r="H4" s="420" t="s">
        <v>102</v>
      </c>
      <c r="I4" s="420"/>
    </row>
    <row r="5" spans="1:10" s="10" customFormat="1" ht="12.75" customHeight="1" thickBot="1">
      <c r="A5" s="441" t="s">
        <v>103</v>
      </c>
      <c r="B5" s="441"/>
      <c r="C5" s="441"/>
      <c r="D5" s="441"/>
      <c r="E5" s="441"/>
      <c r="F5" s="441"/>
      <c r="G5" s="441"/>
      <c r="J5" s="125" t="s">
        <v>104</v>
      </c>
    </row>
    <row r="6" spans="1:10" s="10" customFormat="1" ht="11.25" customHeight="1" thickBot="1">
      <c r="A6" s="441"/>
      <c r="B6" s="441"/>
      <c r="C6" s="441"/>
      <c r="D6" s="441"/>
      <c r="E6" s="441"/>
      <c r="F6" s="441"/>
      <c r="G6" s="441"/>
      <c r="H6" s="126" t="s">
        <v>105</v>
      </c>
      <c r="I6" s="1" t="s">
        <v>106</v>
      </c>
      <c r="J6" s="127" t="s">
        <v>107</v>
      </c>
    </row>
    <row r="7" spans="1:11" s="10" customFormat="1" ht="16.5" customHeight="1">
      <c r="A7" s="442" t="s">
        <v>127</v>
      </c>
      <c r="B7" s="442"/>
      <c r="C7" s="442"/>
      <c r="D7" s="442"/>
      <c r="E7" s="442"/>
      <c r="F7" s="442"/>
      <c r="G7" s="442"/>
      <c r="H7" s="128"/>
      <c r="I7" s="124" t="s">
        <v>108</v>
      </c>
      <c r="J7" s="127"/>
      <c r="K7" s="129"/>
    </row>
    <row r="8" spans="1:11" s="12" customFormat="1" ht="6" customHeight="1">
      <c r="A8" s="443" t="s">
        <v>126</v>
      </c>
      <c r="B8" s="443"/>
      <c r="C8" s="443"/>
      <c r="D8" s="443"/>
      <c r="E8" s="443"/>
      <c r="F8" s="443"/>
      <c r="G8" s="443"/>
      <c r="H8" s="443"/>
      <c r="I8" s="440" t="s">
        <v>109</v>
      </c>
      <c r="J8" s="131"/>
      <c r="K8" s="132"/>
    </row>
    <row r="9" spans="1:11" s="12" customFormat="1" ht="10.5" customHeight="1">
      <c r="A9" s="443"/>
      <c r="B9" s="443"/>
      <c r="C9" s="443"/>
      <c r="D9" s="443"/>
      <c r="E9" s="443"/>
      <c r="F9" s="443"/>
      <c r="G9" s="443"/>
      <c r="H9" s="443"/>
      <c r="I9" s="440"/>
      <c r="J9" s="133"/>
      <c r="K9" s="132"/>
    </row>
    <row r="10" spans="1:11" s="12" customFormat="1" ht="14.25" customHeight="1">
      <c r="A10" s="134" t="s">
        <v>118</v>
      </c>
      <c r="B10" s="135"/>
      <c r="C10" s="135"/>
      <c r="D10" s="134"/>
      <c r="E10" s="134"/>
      <c r="F10" s="134"/>
      <c r="G10" s="134"/>
      <c r="H10" s="134"/>
      <c r="I10" s="130" t="s">
        <v>106</v>
      </c>
      <c r="J10" s="136" t="s">
        <v>110</v>
      </c>
      <c r="K10" s="132"/>
    </row>
    <row r="11" spans="1:11" s="12" customFormat="1" ht="12" customHeight="1">
      <c r="A11" s="130" t="s">
        <v>111</v>
      </c>
      <c r="B11" s="135"/>
      <c r="C11" s="135"/>
      <c r="D11" s="134"/>
      <c r="E11" s="134"/>
      <c r="F11" s="134"/>
      <c r="G11" s="134"/>
      <c r="H11" s="134"/>
      <c r="I11" s="134" t="s">
        <v>112</v>
      </c>
      <c r="J11" s="136" t="s">
        <v>113</v>
      </c>
      <c r="K11" s="132"/>
    </row>
    <row r="12" spans="1:11" s="12" customFormat="1" ht="12" customHeight="1">
      <c r="A12" s="130" t="s">
        <v>114</v>
      </c>
      <c r="B12" s="135"/>
      <c r="C12" s="135"/>
      <c r="D12" s="134"/>
      <c r="E12" s="134"/>
      <c r="F12" s="134"/>
      <c r="G12" s="134"/>
      <c r="H12" s="134"/>
      <c r="I12" s="134" t="s">
        <v>112</v>
      </c>
      <c r="J12" s="136" t="s">
        <v>115</v>
      </c>
      <c r="K12" s="132"/>
    </row>
    <row r="13" spans="1:11" s="12" customFormat="1" ht="14.25" customHeight="1" thickBot="1">
      <c r="A13" s="130" t="s">
        <v>116</v>
      </c>
      <c r="B13" s="135"/>
      <c r="C13" s="135"/>
      <c r="D13" s="134"/>
      <c r="E13" s="134"/>
      <c r="F13" s="134"/>
      <c r="G13" s="134"/>
      <c r="H13" s="134"/>
      <c r="I13" s="134" t="s">
        <v>112</v>
      </c>
      <c r="J13" s="137" t="s">
        <v>117</v>
      </c>
      <c r="K13" s="132"/>
    </row>
    <row r="14" spans="1:12" s="10" customFormat="1" ht="17.25" customHeight="1" thickBot="1">
      <c r="A14" s="421" t="s">
        <v>42</v>
      </c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</row>
    <row r="15" spans="1:12" s="12" customFormat="1" ht="15" customHeight="1" thickBot="1">
      <c r="A15" s="417" t="s">
        <v>3</v>
      </c>
      <c r="B15" s="418" t="s">
        <v>0</v>
      </c>
      <c r="C15" s="414" t="s">
        <v>37</v>
      </c>
      <c r="D15" s="415"/>
      <c r="E15" s="415"/>
      <c r="F15" s="415"/>
      <c r="G15" s="415"/>
      <c r="H15" s="415"/>
      <c r="I15" s="415"/>
      <c r="J15" s="415"/>
      <c r="K15" s="415"/>
      <c r="L15" s="416"/>
    </row>
    <row r="16" spans="1:12" s="10" customFormat="1" ht="106.5" customHeight="1" thickBot="1">
      <c r="A16" s="417"/>
      <c r="B16" s="418"/>
      <c r="C16" s="407" t="s">
        <v>96</v>
      </c>
      <c r="D16" s="408"/>
      <c r="E16" s="412" t="s">
        <v>90</v>
      </c>
      <c r="F16" s="427"/>
      <c r="G16" s="413" t="s">
        <v>128</v>
      </c>
      <c r="H16" s="413"/>
      <c r="I16" s="427" t="s">
        <v>129</v>
      </c>
      <c r="J16" s="427"/>
      <c r="K16" s="427" t="s">
        <v>157</v>
      </c>
      <c r="L16" s="427"/>
    </row>
    <row r="17" spans="1:12" s="10" customFormat="1" ht="47.25" customHeight="1" thickBot="1">
      <c r="A17" s="417"/>
      <c r="B17" s="418"/>
      <c r="C17" s="59" t="s">
        <v>1</v>
      </c>
      <c r="D17" s="57" t="s">
        <v>2</v>
      </c>
      <c r="E17" s="59" t="s">
        <v>1</v>
      </c>
      <c r="F17" s="57" t="s">
        <v>2</v>
      </c>
      <c r="G17" s="57" t="s">
        <v>1</v>
      </c>
      <c r="H17" s="57" t="s">
        <v>2</v>
      </c>
      <c r="I17" s="57" t="s">
        <v>1</v>
      </c>
      <c r="J17" s="57" t="s">
        <v>2</v>
      </c>
      <c r="K17" s="57" t="s">
        <v>1</v>
      </c>
      <c r="L17" s="57" t="s">
        <v>2</v>
      </c>
    </row>
    <row r="18" spans="1:12" s="10" customFormat="1" ht="13.5" customHeight="1" thickBot="1">
      <c r="A18" s="60">
        <v>1</v>
      </c>
      <c r="B18" s="61" t="s">
        <v>4</v>
      </c>
      <c r="C18" s="62" t="s">
        <v>5</v>
      </c>
      <c r="D18" s="60">
        <v>4</v>
      </c>
      <c r="E18" s="60">
        <v>5</v>
      </c>
      <c r="F18" s="60">
        <v>6</v>
      </c>
      <c r="G18" s="60">
        <v>7</v>
      </c>
      <c r="H18" s="60">
        <v>8</v>
      </c>
      <c r="I18" s="60">
        <v>9</v>
      </c>
      <c r="J18" s="60">
        <v>10</v>
      </c>
      <c r="K18" s="60">
        <v>11</v>
      </c>
      <c r="L18" s="60">
        <v>12</v>
      </c>
    </row>
    <row r="19" spans="1:12" s="30" customFormat="1" ht="33" customHeight="1" thickBot="1">
      <c r="A19" s="63" t="s">
        <v>144</v>
      </c>
      <c r="B19" s="64" t="s">
        <v>10</v>
      </c>
      <c r="C19" s="100" t="s">
        <v>6</v>
      </c>
      <c r="D19" s="365">
        <f>г!D19+гл!D19+п!D19+р!D19+т!D19+у!D19+м!D19</f>
        <v>897814.7899999999</v>
      </c>
      <c r="E19" s="100" t="s">
        <v>6</v>
      </c>
      <c r="F19" s="365">
        <f>г!F19+гл!F19+п!F19+р!F19+т!F19+у!F19+м!F19</f>
        <v>0</v>
      </c>
      <c r="G19" s="100" t="s">
        <v>6</v>
      </c>
      <c r="H19" s="365">
        <f>г!H19+гл!H19+п!H19+р!H19+т!H19+у!H19+м!H19</f>
        <v>897814.7899999999</v>
      </c>
      <c r="I19" s="100" t="s">
        <v>6</v>
      </c>
      <c r="J19" s="365">
        <f>г!J19+гл!J19+п!J19+р!J19+т!J19+у!J19+м!J19</f>
        <v>0</v>
      </c>
      <c r="K19" s="100" t="s">
        <v>6</v>
      </c>
      <c r="L19" s="365">
        <f>г!L19+гл!L19+п!L19+р!L19+т!L19+у!L19+м!L19</f>
        <v>0</v>
      </c>
    </row>
    <row r="20" spans="1:12" s="10" customFormat="1" ht="12.75" customHeight="1">
      <c r="A20" s="65" t="s">
        <v>31</v>
      </c>
      <c r="B20" s="66"/>
      <c r="C20" s="111"/>
      <c r="D20" s="387">
        <f>г!D20+гл!D20+п!D20+р!D20+т!D20+у!D20+м!D20</f>
        <v>0</v>
      </c>
      <c r="E20" s="111"/>
      <c r="F20" s="387">
        <f>г!F20+гл!F20+п!F20+р!F20+т!F20+у!F20+м!F20</f>
        <v>0</v>
      </c>
      <c r="G20" s="111"/>
      <c r="H20" s="387">
        <f>г!H20+гл!H20+п!H20+р!H20+т!H20+у!H20+м!H20</f>
        <v>0</v>
      </c>
      <c r="I20" s="111"/>
      <c r="J20" s="387">
        <f>г!J20+гл!J20+п!J20+р!J20+т!J20+у!J20+м!J20</f>
        <v>0</v>
      </c>
      <c r="K20" s="111"/>
      <c r="L20" s="387">
        <f>г!L20+гл!L20+п!L20+р!L20+т!L20+у!L20+м!L20</f>
        <v>0</v>
      </c>
    </row>
    <row r="21" spans="1:12" s="10" customFormat="1" ht="18" customHeight="1">
      <c r="A21" s="67" t="s">
        <v>63</v>
      </c>
      <c r="B21" s="68" t="s">
        <v>26</v>
      </c>
      <c r="C21" s="109" t="s">
        <v>6</v>
      </c>
      <c r="D21" s="367">
        <f>г!D21+гл!D21+п!D21+р!D21+т!D21+у!D21+м!D21</f>
        <v>897814.7899999999</v>
      </c>
      <c r="E21" s="109" t="s">
        <v>6</v>
      </c>
      <c r="F21" s="367">
        <f>г!F21+гл!F21+п!F21+р!F21+т!F21+у!F21+м!F21</f>
        <v>0</v>
      </c>
      <c r="G21" s="109" t="s">
        <v>6</v>
      </c>
      <c r="H21" s="367">
        <f>г!H21+гл!H21+п!H21+р!H21+т!H21+у!H21+м!H21</f>
        <v>897814.7899999999</v>
      </c>
      <c r="I21" s="109" t="s">
        <v>6</v>
      </c>
      <c r="J21" s="367">
        <f>г!J21+гл!J21+п!J21+р!J21+т!J21+у!J21+м!J21</f>
        <v>0</v>
      </c>
      <c r="K21" s="109" t="s">
        <v>6</v>
      </c>
      <c r="L21" s="367">
        <f>г!L21+гл!L21+п!L21+р!L21+т!L21+у!L21+м!L21</f>
        <v>0</v>
      </c>
    </row>
    <row r="22" spans="1:12" s="10" customFormat="1" ht="27" customHeight="1" thickBot="1">
      <c r="A22" s="69" t="s">
        <v>145</v>
      </c>
      <c r="B22" s="70" t="s">
        <v>27</v>
      </c>
      <c r="C22" s="101" t="s">
        <v>6</v>
      </c>
      <c r="D22" s="375">
        <f>г!D22+гл!D22+п!D22+р!D22+т!D22+у!D22+м!D22</f>
        <v>0</v>
      </c>
      <c r="E22" s="101" t="s">
        <v>6</v>
      </c>
      <c r="F22" s="375">
        <f>г!F22+гл!F22+п!F22+р!F22+т!F22+у!F22+м!F22</f>
        <v>0</v>
      </c>
      <c r="G22" s="101" t="s">
        <v>6</v>
      </c>
      <c r="H22" s="375">
        <f>г!H22+гл!H22+п!H22+р!H22+т!H22+у!H22+м!H22</f>
        <v>0</v>
      </c>
      <c r="I22" s="101" t="s">
        <v>6</v>
      </c>
      <c r="J22" s="375">
        <f>г!J22+гл!J22+п!J22+р!J22+т!J22+у!J22+м!J22</f>
        <v>0</v>
      </c>
      <c r="K22" s="101" t="s">
        <v>6</v>
      </c>
      <c r="L22" s="375">
        <f>г!L22+гл!L22+п!L22+р!L22+т!L22+у!L22+м!L22</f>
        <v>0</v>
      </c>
    </row>
    <row r="23" spans="1:12" s="30" customFormat="1" ht="33.75" customHeight="1" thickBot="1">
      <c r="A23" s="63" t="s">
        <v>146</v>
      </c>
      <c r="B23" s="64" t="s">
        <v>11</v>
      </c>
      <c r="C23" s="100" t="s">
        <v>6</v>
      </c>
      <c r="D23" s="362">
        <f>г!D23+гл!D23+п!D23+р!D23+т!D23+у!D23+м!D23</f>
        <v>1143357.79</v>
      </c>
      <c r="E23" s="100" t="s">
        <v>6</v>
      </c>
      <c r="F23" s="362">
        <f>г!F23+гл!F23+п!F23+р!F23+т!F23+у!F23+м!F23</f>
        <v>1046825.2899999999</v>
      </c>
      <c r="G23" s="100" t="s">
        <v>6</v>
      </c>
      <c r="H23" s="362">
        <f>г!H23+гл!H23+п!H23+р!H23+т!H23+у!H23+м!H23</f>
        <v>0</v>
      </c>
      <c r="I23" s="100" t="s">
        <v>6</v>
      </c>
      <c r="J23" s="362">
        <f>г!J23+гл!J23+п!J23+р!J23+т!J23+у!J23+м!J23</f>
        <v>96532.5</v>
      </c>
      <c r="K23" s="100" t="s">
        <v>6</v>
      </c>
      <c r="L23" s="362">
        <f>г!L23+гл!L23+п!L23+р!L23+т!L23+у!L23+м!L23</f>
        <v>0</v>
      </c>
    </row>
    <row r="24" spans="1:12" s="10" customFormat="1" ht="13.5" customHeight="1">
      <c r="A24" s="65" t="s">
        <v>41</v>
      </c>
      <c r="B24" s="71"/>
      <c r="C24" s="111"/>
      <c r="D24" s="387">
        <f>г!D24+гл!D24+п!D24+р!D24+т!D24+у!D24+м!D24</f>
        <v>0</v>
      </c>
      <c r="E24" s="111"/>
      <c r="F24" s="387">
        <f>г!F24+гл!F24+п!F24+р!F24+т!F24+у!F24+м!F24</f>
        <v>0</v>
      </c>
      <c r="G24" s="111"/>
      <c r="H24" s="387">
        <f>г!H24+гл!H24+п!H24+р!H24+т!H24+у!H24+м!H24</f>
        <v>0</v>
      </c>
      <c r="I24" s="111"/>
      <c r="J24" s="387">
        <f>г!J24+гл!J24+п!J24+р!J24+т!J24+у!J24+м!J24</f>
        <v>0</v>
      </c>
      <c r="K24" s="111"/>
      <c r="L24" s="387">
        <f>г!L24+гл!L24+п!L24+р!L24+т!L24+у!L24+м!L24</f>
        <v>0</v>
      </c>
    </row>
    <row r="25" spans="1:12" s="10" customFormat="1" ht="14.25" customHeight="1">
      <c r="A25" s="67" t="s">
        <v>68</v>
      </c>
      <c r="B25" s="68" t="s">
        <v>14</v>
      </c>
      <c r="C25" s="109" t="s">
        <v>6</v>
      </c>
      <c r="D25" s="388">
        <f>г!D25+гл!D25+п!D25+р!D25+т!D25+у!D25+м!D25</f>
        <v>898372.7899999999</v>
      </c>
      <c r="E25" s="109" t="s">
        <v>6</v>
      </c>
      <c r="F25" s="388">
        <f>г!F25+гл!F25+п!F25+р!F25+т!F25+у!F25+м!F25</f>
        <v>801840.2899999999</v>
      </c>
      <c r="G25" s="109" t="s">
        <v>6</v>
      </c>
      <c r="H25" s="388">
        <f>г!H25+гл!H25+п!H25+р!H25+т!H25+у!H25+м!H25</f>
        <v>0</v>
      </c>
      <c r="I25" s="109" t="s">
        <v>6</v>
      </c>
      <c r="J25" s="388">
        <f>г!J25+гл!J25+п!J25+р!J25+т!J25+у!J25+м!J25</f>
        <v>96532.5</v>
      </c>
      <c r="K25" s="109" t="s">
        <v>6</v>
      </c>
      <c r="L25" s="388">
        <f>г!L25+гл!L25+п!L25+р!L25+т!L25+у!L25+м!L25</f>
        <v>0</v>
      </c>
    </row>
    <row r="26" spans="1:12" s="10" customFormat="1" ht="13.5" customHeight="1">
      <c r="A26" s="67" t="s">
        <v>28</v>
      </c>
      <c r="B26" s="72" t="s">
        <v>15</v>
      </c>
      <c r="C26" s="110" t="s">
        <v>6</v>
      </c>
      <c r="D26" s="389">
        <f>г!D26+гл!D26+п!D26+р!D26+т!D26+у!D26+м!D26</f>
        <v>244985</v>
      </c>
      <c r="E26" s="110" t="s">
        <v>6</v>
      </c>
      <c r="F26" s="389">
        <f>г!F26+гл!F26+п!F26+р!F26+т!F26+у!F26+м!F26</f>
        <v>244985</v>
      </c>
      <c r="G26" s="110" t="s">
        <v>6</v>
      </c>
      <c r="H26" s="389">
        <f>г!H26+гл!H26+п!H26+р!H26+т!H26+у!H26+м!H26</f>
        <v>0</v>
      </c>
      <c r="I26" s="110" t="s">
        <v>6</v>
      </c>
      <c r="J26" s="389">
        <f>г!J26+гл!J26+п!J26+р!J26+т!J26+у!J26+м!J26</f>
        <v>0</v>
      </c>
      <c r="K26" s="110" t="s">
        <v>6</v>
      </c>
      <c r="L26" s="389">
        <f>г!L26+гл!L26+п!L26+р!L26+т!L26+у!L26+м!L26</f>
        <v>0</v>
      </c>
    </row>
    <row r="27" spans="1:12" s="10" customFormat="1" ht="12.75" customHeight="1">
      <c r="A27" s="73" t="s">
        <v>147</v>
      </c>
      <c r="B27" s="74" t="s">
        <v>16</v>
      </c>
      <c r="C27" s="110" t="s">
        <v>6</v>
      </c>
      <c r="D27" s="389">
        <f>г!D27+гл!D27+п!D27+р!D27+т!D27+у!D27+м!D27</f>
        <v>57082</v>
      </c>
      <c r="E27" s="110" t="s">
        <v>6</v>
      </c>
      <c r="F27" s="389">
        <f>г!F27+гл!F27+п!F27+р!F27+т!F27+у!F27+м!F27</f>
        <v>57082</v>
      </c>
      <c r="G27" s="110" t="s">
        <v>6</v>
      </c>
      <c r="H27" s="389">
        <f>г!H27+гл!H27+п!H27+р!H27+т!H27+у!H27+м!H27</f>
        <v>0</v>
      </c>
      <c r="I27" s="110" t="s">
        <v>6</v>
      </c>
      <c r="J27" s="389">
        <f>г!J27+гл!J27+п!J27+р!J27+т!J27+у!J27+м!J27</f>
        <v>0</v>
      </c>
      <c r="K27" s="110" t="s">
        <v>6</v>
      </c>
      <c r="L27" s="389">
        <f>г!L27+гл!L27+п!L27+р!L27+т!L27+у!L27+м!L27</f>
        <v>0</v>
      </c>
    </row>
    <row r="28" spans="1:12" s="10" customFormat="1" ht="28.5" customHeight="1" thickBot="1">
      <c r="A28" s="69" t="s">
        <v>145</v>
      </c>
      <c r="B28" s="70" t="s">
        <v>29</v>
      </c>
      <c r="C28" s="112" t="s">
        <v>6</v>
      </c>
      <c r="D28" s="390">
        <f>г!D28+гл!D28+п!D28+р!D28+т!D28+у!D28+м!D28</f>
        <v>0</v>
      </c>
      <c r="E28" s="112" t="s">
        <v>6</v>
      </c>
      <c r="F28" s="390">
        <f>г!F28+гл!F28+п!F28+р!F28+т!F28+у!F28+м!F28</f>
        <v>0</v>
      </c>
      <c r="G28" s="112" t="s">
        <v>6</v>
      </c>
      <c r="H28" s="390">
        <f>г!H28+гл!H28+п!H28+р!H28+т!H28+у!H28+м!H28</f>
        <v>0</v>
      </c>
      <c r="I28" s="112" t="s">
        <v>6</v>
      </c>
      <c r="J28" s="390">
        <f>г!J28+гл!J28+п!J28+р!J28+т!J28+у!J28+м!J28</f>
        <v>0</v>
      </c>
      <c r="K28" s="112" t="s">
        <v>6</v>
      </c>
      <c r="L28" s="390">
        <f>г!L28+гл!L28+п!L28+р!L28+т!L28+у!L28+м!L28</f>
        <v>0</v>
      </c>
    </row>
    <row r="29" spans="1:12" s="30" customFormat="1" ht="40.5" customHeight="1" thickBot="1">
      <c r="A29" s="63" t="s">
        <v>148</v>
      </c>
      <c r="B29" s="64" t="s">
        <v>12</v>
      </c>
      <c r="C29" s="99" t="s">
        <v>6</v>
      </c>
      <c r="D29" s="391">
        <f>г!D29+гл!D29+п!D29+р!D29+т!D29+у!D29+м!D29</f>
        <v>641715.86</v>
      </c>
      <c r="E29" s="99" t="s">
        <v>6</v>
      </c>
      <c r="F29" s="391">
        <f>г!F29+гл!F29+п!F29+р!F29+т!F29+у!F29+м!F29</f>
        <v>603715.86</v>
      </c>
      <c r="G29" s="99" t="s">
        <v>6</v>
      </c>
      <c r="H29" s="391">
        <f>г!H29+гл!H29+п!H29+р!H29+т!H29+у!H29+м!H29</f>
        <v>0</v>
      </c>
      <c r="I29" s="99" t="s">
        <v>6</v>
      </c>
      <c r="J29" s="391">
        <f>г!J29+гл!J29+п!J29+р!J29+т!J29+у!J29+м!J29</f>
        <v>0</v>
      </c>
      <c r="K29" s="99" t="s">
        <v>6</v>
      </c>
      <c r="L29" s="391">
        <f>г!L29+гл!L29+п!L29+р!L29+т!L29+у!L29+м!L29</f>
        <v>181309.3</v>
      </c>
    </row>
    <row r="30" spans="1:12" s="30" customFormat="1" ht="54" customHeight="1" thickBot="1">
      <c r="A30" s="293" t="s">
        <v>149</v>
      </c>
      <c r="B30" s="64" t="s">
        <v>13</v>
      </c>
      <c r="C30" s="99" t="s">
        <v>6</v>
      </c>
      <c r="D30" s="391">
        <f>г!D30+гл!D30+п!D30+р!D30+т!D30+у!D30+м!D30</f>
        <v>693099.79</v>
      </c>
      <c r="E30" s="99" t="s">
        <v>6</v>
      </c>
      <c r="F30" s="391">
        <f>г!F30+гл!F30+п!F30+р!F30+т!F30+у!F30+м!F30</f>
        <v>693099.79</v>
      </c>
      <c r="G30" s="99" t="s">
        <v>6</v>
      </c>
      <c r="H30" s="391">
        <f>г!H30+гл!H30+п!H30+р!H30+т!H30+у!H30+м!H30</f>
        <v>0</v>
      </c>
      <c r="I30" s="99" t="s">
        <v>6</v>
      </c>
      <c r="J30" s="391">
        <f>г!J30+гл!J30+п!J30+р!J30+т!J30+у!J30+м!J30</f>
        <v>0</v>
      </c>
      <c r="K30" s="99" t="s">
        <v>6</v>
      </c>
      <c r="L30" s="391">
        <f>г!L30+гл!L30+п!L30+р!L30+т!L30+у!L30+м!L30</f>
        <v>0</v>
      </c>
    </row>
    <row r="31" spans="1:82" s="31" customFormat="1" ht="38.25" customHeight="1" thickBot="1">
      <c r="A31" s="63" t="s">
        <v>150</v>
      </c>
      <c r="B31" s="64" t="s">
        <v>7</v>
      </c>
      <c r="C31" s="167">
        <f>г!C31+гл!C31+п!C31+р!C31+т!C31+у!C31+м!C31</f>
        <v>5652943</v>
      </c>
      <c r="D31" s="360">
        <f>г!D31+гл!D31+п!D31+р!D31+т!D31+у!D31+м!D31</f>
        <v>3375988.2299999995</v>
      </c>
      <c r="E31" s="167">
        <f>г!E31+гл!E31+п!E31+р!E31+т!E31+у!E31+м!E31</f>
        <v>4048745</v>
      </c>
      <c r="F31" s="360">
        <f>г!F31+гл!F31+п!F31+р!F31+т!F31+у!F31+м!F31</f>
        <v>2343640.94</v>
      </c>
      <c r="G31" s="167">
        <f>г!G31+гл!G31+п!G31+р!G31+т!G31+у!G31+м!G31</f>
        <v>1353854</v>
      </c>
      <c r="H31" s="360">
        <f>г!H31+гл!H31+п!H31+р!H31+т!H31+у!H31+м!H31</f>
        <v>897814.7899999999</v>
      </c>
      <c r="I31" s="167">
        <f>г!I31+гл!I31+п!I31+р!I31+т!I31+у!I31+м!I31</f>
        <v>212344</v>
      </c>
      <c r="J31" s="360">
        <f>г!J31+гл!J31+п!J31+р!J31+т!J31+у!J31+м!J31</f>
        <v>96532.5</v>
      </c>
      <c r="K31" s="167">
        <f>г!K31+гл!K31+п!K31+р!K31+т!K31+у!K31+м!K31</f>
        <v>306597</v>
      </c>
      <c r="L31" s="360">
        <f>г!L31+гл!L31+п!L31+р!L31+т!L31+у!L31+м!L31</f>
        <v>181309.3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</row>
    <row r="32" spans="1:82" s="31" customFormat="1" ht="27.75" customHeight="1" thickBot="1">
      <c r="A32" s="63" t="s">
        <v>82</v>
      </c>
      <c r="B32" s="64" t="s">
        <v>30</v>
      </c>
      <c r="C32" s="167">
        <f>г!C32+гл!C32+п!C32+р!C32+т!C32+у!C32+м!C32</f>
        <v>3000</v>
      </c>
      <c r="D32" s="391">
        <f>г!D32+гл!D32+п!D32+р!D32+т!D32+у!D32+м!D32</f>
        <v>1000</v>
      </c>
      <c r="E32" s="167">
        <f>г!E32+гл!E32+п!E32+р!E32+т!E32+у!E32+м!E32</f>
        <v>3000</v>
      </c>
      <c r="F32" s="391">
        <f>г!F32+гл!F32+п!F32+р!F32+т!F32+у!F32+м!F32</f>
        <v>1000</v>
      </c>
      <c r="G32" s="167">
        <f>г!G32+гл!G32+п!G32+р!G32+т!G32+у!G32+м!G32</f>
        <v>0</v>
      </c>
      <c r="H32" s="391">
        <f>г!H32+гл!H32+п!H32+р!H32+т!H32+у!H32+м!H32</f>
        <v>0</v>
      </c>
      <c r="I32" s="167">
        <f>г!I32+гл!I32+п!I32+р!I32+т!I32+у!I32+м!I32</f>
        <v>0</v>
      </c>
      <c r="J32" s="391">
        <f>г!J32+гл!J32+п!J32+р!J32+т!J32+у!J32+м!J32</f>
        <v>0</v>
      </c>
      <c r="K32" s="167">
        <f>г!K32+гл!K32+п!K32+р!K32+т!K32+у!K32+м!K32</f>
        <v>0</v>
      </c>
      <c r="L32" s="391">
        <f>г!L32+гл!L32+п!L32+р!L32+т!L32+у!L32+м!L32</f>
        <v>0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</row>
    <row r="33" spans="1:82" s="13" customFormat="1" ht="12.75" customHeight="1">
      <c r="A33" s="65" t="s">
        <v>32</v>
      </c>
      <c r="B33" s="75"/>
      <c r="C33" s="98"/>
      <c r="D33" s="392">
        <f>г!D33+гл!D33+п!D33+р!D33+т!D33+у!D33+м!D33</f>
        <v>0</v>
      </c>
      <c r="E33" s="98"/>
      <c r="F33" s="392">
        <f>г!F33+гл!F33+п!F33+р!F33+т!F33+у!F33+м!F33</f>
        <v>0</v>
      </c>
      <c r="G33" s="98"/>
      <c r="H33" s="392">
        <f>г!H33+гл!H33+п!H33+р!H33+т!H33+у!H33+м!H33</f>
        <v>0</v>
      </c>
      <c r="I33" s="98"/>
      <c r="J33" s="392">
        <f>г!J33+гл!J33+п!J33+р!J33+т!J33+у!J33+м!J33</f>
        <v>0</v>
      </c>
      <c r="K33" s="98"/>
      <c r="L33" s="392">
        <f>г!L33+гл!L33+п!L33+р!L33+т!L33+у!L33+м!L33</f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</row>
    <row r="34" spans="1:82" s="13" customFormat="1" ht="27" customHeight="1">
      <c r="A34" s="67" t="s">
        <v>151</v>
      </c>
      <c r="B34" s="68" t="s">
        <v>69</v>
      </c>
      <c r="C34" s="105" t="s">
        <v>6</v>
      </c>
      <c r="D34" s="393">
        <f>г!D34+гл!D34+п!D34+р!D34+т!D34+у!D34+м!D34</f>
        <v>0</v>
      </c>
      <c r="E34" s="105" t="s">
        <v>6</v>
      </c>
      <c r="F34" s="393">
        <f>г!F34+гл!F34+п!F34+р!F34+т!F34+у!F34+м!F34</f>
        <v>0</v>
      </c>
      <c r="G34" s="105" t="s">
        <v>6</v>
      </c>
      <c r="H34" s="393">
        <f>г!H34+гл!H34+п!H34+р!H34+т!H34+у!H34+м!H34</f>
        <v>0</v>
      </c>
      <c r="I34" s="105" t="s">
        <v>6</v>
      </c>
      <c r="J34" s="393">
        <f>г!J34+гл!J34+п!J34+р!J34+т!J34+у!J34+м!J34</f>
        <v>0</v>
      </c>
      <c r="K34" s="105" t="s">
        <v>6</v>
      </c>
      <c r="L34" s="393">
        <f>г!L34+гл!L34+п!L34+р!L34+т!L34+у!L34+м!L34</f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</row>
    <row r="35" spans="1:82" s="13" customFormat="1" ht="15.75" customHeight="1">
      <c r="A35" s="67" t="s">
        <v>152</v>
      </c>
      <c r="B35" s="68" t="s">
        <v>70</v>
      </c>
      <c r="C35" s="106" t="s">
        <v>6</v>
      </c>
      <c r="D35" s="374">
        <f>г!D35+гл!D35+п!D35+р!D35+т!D35+у!D35+м!D35</f>
        <v>1000</v>
      </c>
      <c r="E35" s="106" t="s">
        <v>6</v>
      </c>
      <c r="F35" s="374">
        <f>г!F35+гл!F35+п!F35+р!F35+т!F35+у!F35+м!F35</f>
        <v>1000</v>
      </c>
      <c r="G35" s="106" t="s">
        <v>6</v>
      </c>
      <c r="H35" s="374">
        <f>г!H35+гл!H35+п!H35+р!H35+т!H35+у!H35+м!H35</f>
        <v>0</v>
      </c>
      <c r="I35" s="106" t="s">
        <v>6</v>
      </c>
      <c r="J35" s="374">
        <f>г!J35+гл!J35+п!J35+р!J35+т!J35+у!J35+м!J35</f>
        <v>0</v>
      </c>
      <c r="K35" s="106" t="s">
        <v>6</v>
      </c>
      <c r="L35" s="374">
        <f>г!L35+гл!L35+п!L35+р!L35+т!L35+у!L35+м!L35</f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</row>
    <row r="36" spans="1:82" s="13" customFormat="1" ht="12" customHeight="1">
      <c r="A36" s="65" t="s">
        <v>80</v>
      </c>
      <c r="B36" s="66"/>
      <c r="C36" s="107"/>
      <c r="D36" s="392">
        <f>г!D36+гл!D36+п!D36+р!D36+т!D36+у!D36+м!D36</f>
        <v>0</v>
      </c>
      <c r="E36" s="107"/>
      <c r="F36" s="392">
        <f>г!F36+гл!F36+п!F36+р!F36+т!F36+у!F36+м!F36</f>
        <v>0</v>
      </c>
      <c r="G36" s="107"/>
      <c r="H36" s="392">
        <f>г!H36+гл!H36+п!H36+р!H36+т!H36+у!H36+м!H36</f>
        <v>0</v>
      </c>
      <c r="I36" s="107"/>
      <c r="J36" s="392">
        <f>г!J36+гл!J36+п!J36+р!J36+т!J36+у!J36+м!J36</f>
        <v>0</v>
      </c>
      <c r="K36" s="107"/>
      <c r="L36" s="392">
        <f>г!L36+гл!L36+п!L36+р!L36+т!L36+у!L36+м!L36</f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</row>
    <row r="37" spans="1:82" s="13" customFormat="1" ht="24" customHeight="1">
      <c r="A37" s="73" t="s">
        <v>153</v>
      </c>
      <c r="B37" s="76" t="s">
        <v>71</v>
      </c>
      <c r="C37" s="105" t="s">
        <v>6</v>
      </c>
      <c r="D37" s="393">
        <f>г!D37+гл!D37+п!D37+р!D37+т!D37+у!D37+м!D37</f>
        <v>600</v>
      </c>
      <c r="E37" s="105" t="s">
        <v>6</v>
      </c>
      <c r="F37" s="393">
        <f>г!F37+гл!F37+п!F37+р!F37+т!F37+у!F37+м!F37</f>
        <v>600</v>
      </c>
      <c r="G37" s="105" t="s">
        <v>6</v>
      </c>
      <c r="H37" s="393">
        <f>г!H37+гл!H37+п!H37+р!H37+т!H37+у!H37+м!H37</f>
        <v>0</v>
      </c>
      <c r="I37" s="105" t="s">
        <v>6</v>
      </c>
      <c r="J37" s="393">
        <f>г!J37+гл!J37+п!J37+р!J37+т!J37+у!J37+м!J37</f>
        <v>0</v>
      </c>
      <c r="K37" s="105" t="s">
        <v>6</v>
      </c>
      <c r="L37" s="393">
        <f>г!L37+гл!L37+п!L37+р!L37+т!L37+у!L37+м!L37</f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</row>
    <row r="38" spans="1:82" s="13" customFormat="1" ht="26.25" customHeight="1" thickBot="1">
      <c r="A38" s="77" t="s">
        <v>154</v>
      </c>
      <c r="B38" s="74" t="s">
        <v>72</v>
      </c>
      <c r="C38" s="107" t="s">
        <v>6</v>
      </c>
      <c r="D38" s="394">
        <f>г!D38+гл!D38+п!D38+р!D38+т!D38+у!D38+м!D38</f>
        <v>0</v>
      </c>
      <c r="E38" s="107" t="s">
        <v>6</v>
      </c>
      <c r="F38" s="394">
        <f>г!F38+гл!F38+п!F38+р!F38+т!F38+у!F38+м!F38</f>
        <v>0</v>
      </c>
      <c r="G38" s="107" t="s">
        <v>6</v>
      </c>
      <c r="H38" s="394">
        <f>г!H38+гл!H38+п!H38+р!H38+т!H38+у!H38+м!H38</f>
        <v>0</v>
      </c>
      <c r="I38" s="107" t="s">
        <v>6</v>
      </c>
      <c r="J38" s="394">
        <f>г!J38+гл!J38+п!J38+р!J38+т!J38+у!J38+м!J38</f>
        <v>0</v>
      </c>
      <c r="K38" s="107" t="s">
        <v>6</v>
      </c>
      <c r="L38" s="394">
        <f>г!L38+гл!L38+п!L38+р!L38+т!L38+у!L38+м!L38</f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</row>
    <row r="39" spans="1:82" s="31" customFormat="1" ht="27" customHeight="1" thickBot="1">
      <c r="A39" s="63" t="s">
        <v>83</v>
      </c>
      <c r="B39" s="64" t="s">
        <v>8</v>
      </c>
      <c r="C39" s="167">
        <f>г!C39+гл!C39+п!C39+р!C39+т!C39+у!C39+м!C39</f>
        <v>3883849</v>
      </c>
      <c r="D39" s="391">
        <f>г!D39+гл!D39+п!D39+р!D39+т!D39+у!D39+м!D39</f>
        <v>2240072.12</v>
      </c>
      <c r="E39" s="167">
        <f>г!E39+гл!E39+п!E39+р!E39+т!E39+у!E39+м!E39</f>
        <v>3397610</v>
      </c>
      <c r="F39" s="391">
        <f>г!F39+гл!F39+п!F39+р!F39+т!F39+у!F39+м!F39</f>
        <v>1943199.28</v>
      </c>
      <c r="G39" s="167">
        <f>г!G39+гл!G39+п!G39+р!G39+т!G39+у!G39+м!G39</f>
        <v>407658</v>
      </c>
      <c r="H39" s="391">
        <f>г!H39+гл!H39+п!H39+р!H39+т!H39+у!H39+м!H39</f>
        <v>250480.84</v>
      </c>
      <c r="I39" s="167">
        <f>г!I39+гл!I39+п!I39+р!I39+т!I39+у!I39+м!I39</f>
        <v>64072</v>
      </c>
      <c r="J39" s="391">
        <f>г!J39+гл!J39+п!J39+р!J39+т!J39+у!J39+м!J39</f>
        <v>31883</v>
      </c>
      <c r="K39" s="167">
        <f>г!K39+гл!K39+п!K39+р!K39+т!K39+у!K39+м!K39</f>
        <v>101324</v>
      </c>
      <c r="L39" s="391">
        <f>г!L39+гл!L39+п!L39+р!L39+т!L39+у!L39+м!L39</f>
        <v>56300.66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</row>
    <row r="40" spans="1:82" s="13" customFormat="1" ht="14.25" customHeight="1">
      <c r="A40" s="65" t="s">
        <v>33</v>
      </c>
      <c r="B40" s="71"/>
      <c r="C40" s="98"/>
      <c r="D40" s="392">
        <f>г!D40+гл!D40+п!D40+р!D40+т!D40+у!D40+м!D40</f>
        <v>0</v>
      </c>
      <c r="E40" s="98"/>
      <c r="F40" s="392">
        <f>г!F40+гл!F40+п!F40+р!F40+т!F40+у!F40+м!F40</f>
        <v>0</v>
      </c>
      <c r="G40" s="98"/>
      <c r="H40" s="392">
        <f>г!H40+гл!H40+п!H40+р!H40+т!H40+у!H40+м!H40</f>
        <v>0</v>
      </c>
      <c r="I40" s="98"/>
      <c r="J40" s="392">
        <f>г!J40+гл!J40+п!J40+р!J40+т!J40+у!J40+м!J40</f>
        <v>0</v>
      </c>
      <c r="K40" s="98"/>
      <c r="L40" s="392">
        <f>г!L40+гл!L40+п!L40+р!L40+т!L40+у!L40+м!L40</f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spans="1:82" s="13" customFormat="1" ht="26.25" customHeight="1">
      <c r="A41" s="67" t="s">
        <v>155</v>
      </c>
      <c r="B41" s="68" t="s">
        <v>64</v>
      </c>
      <c r="C41" s="102" t="s">
        <v>6</v>
      </c>
      <c r="D41" s="395">
        <f>г!D41+гл!D41+п!D41+р!D41+т!D41+у!D41+м!D41</f>
        <v>1460</v>
      </c>
      <c r="E41" s="102" t="s">
        <v>6</v>
      </c>
      <c r="F41" s="395">
        <f>г!F41+гл!F41+п!F41+р!F41+т!F41+у!F41+м!F41</f>
        <v>1460</v>
      </c>
      <c r="G41" s="102" t="s">
        <v>6</v>
      </c>
      <c r="H41" s="395">
        <f>г!H41+гл!H41+п!H41+р!H41+т!H41+у!H41+м!H41</f>
        <v>0</v>
      </c>
      <c r="I41" s="102" t="s">
        <v>6</v>
      </c>
      <c r="J41" s="395">
        <f>г!J41+гл!J41+п!J41+р!J41+т!J41+у!J41+м!J41</f>
        <v>0</v>
      </c>
      <c r="K41" s="102" t="s">
        <v>6</v>
      </c>
      <c r="L41" s="395">
        <f>г!L41+гл!L41+п!L41+р!L41+т!L41+у!L41+м!L41</f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</row>
    <row r="42" spans="1:82" s="13" customFormat="1" ht="12.75" customHeight="1">
      <c r="A42" s="77" t="s">
        <v>34</v>
      </c>
      <c r="B42" s="74"/>
      <c r="C42" s="103"/>
      <c r="D42" s="396">
        <f>г!D42+гл!D42+п!D42+р!D42+т!D42+у!D42+м!D42</f>
        <v>0</v>
      </c>
      <c r="E42" s="103"/>
      <c r="F42" s="396">
        <f>г!F42+гл!F42+п!F42+р!F42+т!F42+у!F42+м!F42</f>
        <v>0</v>
      </c>
      <c r="G42" s="103"/>
      <c r="H42" s="396">
        <f>г!H42+гл!H42+п!H42+р!H42+т!H42+у!H42+м!H42</f>
        <v>0</v>
      </c>
      <c r="I42" s="103"/>
      <c r="J42" s="396">
        <f>г!J42+гл!J42+п!J42+р!J42+т!J42+у!J42+м!J42</f>
        <v>0</v>
      </c>
      <c r="K42" s="103"/>
      <c r="L42" s="396">
        <f>г!L42+гл!L42+п!L42+р!L42+т!L42+у!L42+м!L42</f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</row>
    <row r="43" spans="1:82" s="13" customFormat="1" ht="18" customHeight="1">
      <c r="A43" s="73" t="s">
        <v>153</v>
      </c>
      <c r="B43" s="76" t="s">
        <v>65</v>
      </c>
      <c r="C43" s="105" t="s">
        <v>6</v>
      </c>
      <c r="D43" s="393">
        <f>г!D43+гл!D43+п!D43+р!D43+т!D43+у!D43+м!D43</f>
        <v>0</v>
      </c>
      <c r="E43" s="105" t="s">
        <v>6</v>
      </c>
      <c r="F43" s="393">
        <f>г!F43+гл!F43+п!F43+р!F43+т!F43+у!F43+м!F43</f>
        <v>0</v>
      </c>
      <c r="G43" s="105" t="s">
        <v>6</v>
      </c>
      <c r="H43" s="393">
        <f>г!H43+гл!H43+п!H43+р!H43+т!H43+у!H43+м!H43</f>
        <v>0</v>
      </c>
      <c r="I43" s="105" t="s">
        <v>6</v>
      </c>
      <c r="J43" s="393">
        <f>г!J43+гл!J43+п!J43+р!J43+т!J43+у!J43+м!J43</f>
        <v>0</v>
      </c>
      <c r="K43" s="105" t="s">
        <v>6</v>
      </c>
      <c r="L43" s="393">
        <f>г!L43+гл!L43+п!L43+р!L43+т!L43+у!L43+м!L43</f>
        <v>0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</row>
    <row r="44" spans="1:82" s="13" customFormat="1" ht="28.5" customHeight="1">
      <c r="A44" s="78" t="s">
        <v>154</v>
      </c>
      <c r="B44" s="76" t="s">
        <v>66</v>
      </c>
      <c r="C44" s="106" t="s">
        <v>6</v>
      </c>
      <c r="D44" s="397">
        <f>г!D44+гл!D44+п!D44+р!D44+т!D44+у!D44+м!D44</f>
        <v>0</v>
      </c>
      <c r="E44" s="106" t="s">
        <v>6</v>
      </c>
      <c r="F44" s="397">
        <f>г!F44+гл!F44+п!F44+р!F44+т!F44+у!F44+м!F44</f>
        <v>0</v>
      </c>
      <c r="G44" s="106" t="s">
        <v>6</v>
      </c>
      <c r="H44" s="397">
        <f>г!H44+гл!H44+п!H44+р!H44+т!H44+у!H44+м!H44</f>
        <v>0</v>
      </c>
      <c r="I44" s="106" t="s">
        <v>6</v>
      </c>
      <c r="J44" s="397">
        <f>г!J44+гл!J44+п!J44+р!J44+т!J44+у!J44+м!J44</f>
        <v>0</v>
      </c>
      <c r="K44" s="106" t="s">
        <v>6</v>
      </c>
      <c r="L44" s="397">
        <f>г!L44+гл!L44+п!L44+р!L44+т!L44+у!L44+м!L44</f>
        <v>0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</row>
    <row r="45" spans="1:82" s="13" customFormat="1" ht="18" customHeight="1" thickBot="1">
      <c r="A45" s="65" t="s">
        <v>156</v>
      </c>
      <c r="B45" s="70" t="s">
        <v>67</v>
      </c>
      <c r="C45" s="98" t="s">
        <v>6</v>
      </c>
      <c r="D45" s="392">
        <f>г!D45+гл!D45+п!D45+р!D45+т!D45+у!D45+м!D45</f>
        <v>317007</v>
      </c>
      <c r="E45" s="98" t="s">
        <v>6</v>
      </c>
      <c r="F45" s="392">
        <f>г!F45+гл!F45+п!F45+р!F45+т!F45+у!F45+м!F45</f>
        <v>317007</v>
      </c>
      <c r="G45" s="98" t="s">
        <v>6</v>
      </c>
      <c r="H45" s="392">
        <f>г!H45+гл!H45+п!H45+р!H45+т!H45+у!H45+м!H45</f>
        <v>0</v>
      </c>
      <c r="I45" s="98" t="s">
        <v>6</v>
      </c>
      <c r="J45" s="392">
        <f>г!J45+гл!J45+п!J45+р!J45+т!J45+у!J45+м!J45</f>
        <v>0</v>
      </c>
      <c r="K45" s="98" t="s">
        <v>6</v>
      </c>
      <c r="L45" s="392">
        <f>г!L45+гл!L45+п!L45+р!L45+т!L45+у!L45+м!L45</f>
        <v>0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</row>
    <row r="46" spans="1:82" s="31" customFormat="1" ht="36.75" customHeight="1" thickBot="1">
      <c r="A46" s="63" t="s">
        <v>84</v>
      </c>
      <c r="B46" s="64" t="s">
        <v>9</v>
      </c>
      <c r="C46" s="167">
        <f>г!C46+гл!C46+п!C46+р!C46+т!C46+у!C46+м!C46</f>
        <v>9539792</v>
      </c>
      <c r="D46" s="360">
        <f>г!D46+гл!D46+п!D46+р!D46+т!D46+у!D46+м!D46</f>
        <v>5617060.350000001</v>
      </c>
      <c r="E46" s="167">
        <f>г!E46+гл!E46+п!E46+р!E46+т!E46+у!E46+м!E46</f>
        <v>7449355</v>
      </c>
      <c r="F46" s="360">
        <f>г!F46+гл!F46+п!F46+р!F46+т!F46+у!F46+м!F46</f>
        <v>4287840.22</v>
      </c>
      <c r="G46" s="167">
        <f>г!G46+гл!G46+п!G46+р!G46+т!G46+у!G46+м!G46</f>
        <v>1761512</v>
      </c>
      <c r="H46" s="360">
        <f>г!H46+гл!H46+п!H46+р!H46+т!H46+у!H46+м!H46</f>
        <v>1148295.6300000001</v>
      </c>
      <c r="I46" s="167">
        <f>г!I46+гл!I46+п!I46+р!I46+т!I46+у!I46+м!I46</f>
        <v>276416</v>
      </c>
      <c r="J46" s="360">
        <f>г!J46+гл!J46+п!J46+р!J46+т!J46+у!J46+м!J46</f>
        <v>128415.5</v>
      </c>
      <c r="K46" s="167">
        <f>г!K46+гл!K46+п!K46+р!K46+т!K46+у!K46+м!K46</f>
        <v>407921</v>
      </c>
      <c r="L46" s="360">
        <f>г!L46+гл!L46+п!L46+р!L46+т!L46+у!L46+м!L46</f>
        <v>237609.96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</row>
    <row r="48" ht="12.75">
      <c r="C48" s="336"/>
    </row>
    <row r="49" ht="12.75">
      <c r="C49" s="336">
        <f>E46+G46+I46</f>
        <v>9487283</v>
      </c>
    </row>
  </sheetData>
  <sheetProtection/>
  <mergeCells count="19">
    <mergeCell ref="A14:L14"/>
    <mergeCell ref="A15:A17"/>
    <mergeCell ref="B15:B17"/>
    <mergeCell ref="E16:F16"/>
    <mergeCell ref="G16:H16"/>
    <mergeCell ref="I16:J16"/>
    <mergeCell ref="K16:L16"/>
    <mergeCell ref="C15:L15"/>
    <mergeCell ref="C16:D16"/>
    <mergeCell ref="F1:I1"/>
    <mergeCell ref="H2:I2"/>
    <mergeCell ref="H3:I3"/>
    <mergeCell ref="A4:G4"/>
    <mergeCell ref="H4:I4"/>
    <mergeCell ref="I8:I9"/>
    <mergeCell ref="A5:G5"/>
    <mergeCell ref="A6:G6"/>
    <mergeCell ref="A7:G7"/>
    <mergeCell ref="A8:H9"/>
  </mergeCells>
  <printOptions/>
  <pageMargins left="0" right="0" top="0" bottom="0" header="0.5118110236220472" footer="0.5118110236220472"/>
  <pageSetup fitToHeight="1" fitToWidth="1" horizontalDpi="600" verticalDpi="600" orientation="landscape" paperSize="9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91"/>
  <sheetViews>
    <sheetView zoomScale="75" zoomScaleNormal="75" workbookViewId="0" topLeftCell="A4">
      <selection activeCell="G15" sqref="G15:H15"/>
    </sheetView>
  </sheetViews>
  <sheetFormatPr defaultColWidth="9.00390625" defaultRowHeight="12.75"/>
  <cols>
    <col min="1" max="1" width="44.75390625" style="169" customWidth="1"/>
    <col min="2" max="2" width="6.625" style="170" customWidth="1"/>
    <col min="3" max="3" width="15.625" style="170" customWidth="1"/>
    <col min="4" max="4" width="15.125" style="170" customWidth="1"/>
    <col min="5" max="5" width="17.125" style="170" customWidth="1"/>
    <col min="6" max="6" width="15.125" style="170" customWidth="1"/>
    <col min="7" max="7" width="17.625" style="170" customWidth="1"/>
    <col min="8" max="8" width="18.00390625" style="170" customWidth="1"/>
    <col min="9" max="9" width="17.375" style="170" customWidth="1"/>
    <col min="10" max="10" width="16.375" style="170" customWidth="1"/>
    <col min="11" max="11" width="16.625" style="170" customWidth="1"/>
    <col min="12" max="12" width="17.375" style="170" customWidth="1"/>
    <col min="13" max="16384" width="9.125" style="170" customWidth="1"/>
  </cols>
  <sheetData>
    <row r="1" spans="9:12" ht="14.25">
      <c r="I1" s="434"/>
      <c r="J1" s="434"/>
      <c r="K1" s="434"/>
      <c r="L1" s="434"/>
    </row>
    <row r="2" spans="11:12" ht="16.5" customHeight="1">
      <c r="K2" s="171"/>
      <c r="L2" s="171" t="s">
        <v>88</v>
      </c>
    </row>
    <row r="3" spans="1:12" ht="24.75" customHeight="1" thickBot="1">
      <c r="A3" s="550" t="s">
        <v>60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</row>
    <row r="4" spans="1:12" ht="16.5" customHeight="1" thickBot="1">
      <c r="A4" s="409" t="s">
        <v>3</v>
      </c>
      <c r="B4" s="409" t="s">
        <v>18</v>
      </c>
      <c r="C4" s="534" t="s">
        <v>37</v>
      </c>
      <c r="D4" s="535"/>
      <c r="E4" s="535"/>
      <c r="F4" s="535"/>
      <c r="G4" s="535"/>
      <c r="H4" s="535"/>
      <c r="I4" s="535"/>
      <c r="J4" s="535"/>
      <c r="K4" s="535"/>
      <c r="L4" s="536"/>
    </row>
    <row r="5" spans="1:12" ht="16.5" customHeight="1" thickBot="1">
      <c r="A5" s="409"/>
      <c r="B5" s="409"/>
      <c r="C5" s="526" t="s">
        <v>98</v>
      </c>
      <c r="D5" s="527"/>
      <c r="E5" s="553" t="s">
        <v>94</v>
      </c>
      <c r="F5" s="527"/>
      <c r="G5" s="499" t="s">
        <v>132</v>
      </c>
      <c r="H5" s="503"/>
      <c r="I5" s="542"/>
      <c r="J5" s="543"/>
      <c r="K5" s="542"/>
      <c r="L5" s="543"/>
    </row>
    <row r="6" spans="1:12" ht="60" customHeight="1" thickBot="1">
      <c r="A6" s="409"/>
      <c r="B6" s="409"/>
      <c r="C6" s="528"/>
      <c r="D6" s="529"/>
      <c r="E6" s="528"/>
      <c r="F6" s="529"/>
      <c r="G6" s="501"/>
      <c r="H6" s="504"/>
      <c r="I6" s="544"/>
      <c r="J6" s="545"/>
      <c r="K6" s="544"/>
      <c r="L6" s="545"/>
    </row>
    <row r="7" spans="1:12" ht="16.5" customHeight="1" thickBot="1">
      <c r="A7" s="409"/>
      <c r="B7" s="409"/>
      <c r="C7" s="537" t="s">
        <v>38</v>
      </c>
      <c r="D7" s="538"/>
      <c r="E7" s="538"/>
      <c r="F7" s="538"/>
      <c r="G7" s="538"/>
      <c r="H7" s="538"/>
      <c r="I7" s="538"/>
      <c r="J7" s="538"/>
      <c r="K7" s="538"/>
      <c r="L7" s="539"/>
    </row>
    <row r="8" spans="1:12" s="175" customFormat="1" ht="15" customHeight="1" thickBot="1">
      <c r="A8" s="173">
        <v>1</v>
      </c>
      <c r="B8" s="174">
        <v>2</v>
      </c>
      <c r="C8" s="540">
        <v>3</v>
      </c>
      <c r="D8" s="541"/>
      <c r="E8" s="551">
        <v>4</v>
      </c>
      <c r="F8" s="551"/>
      <c r="G8" s="551">
        <v>5</v>
      </c>
      <c r="H8" s="552"/>
      <c r="I8" s="551">
        <v>6</v>
      </c>
      <c r="J8" s="552"/>
      <c r="K8" s="551">
        <v>7</v>
      </c>
      <c r="L8" s="552"/>
    </row>
    <row r="9" spans="1:12" s="178" customFormat="1" ht="33.75" customHeight="1">
      <c r="A9" s="176" t="s">
        <v>85</v>
      </c>
      <c r="B9" s="177">
        <v>300</v>
      </c>
      <c r="C9" s="530">
        <f>E9+G9</f>
        <v>1</v>
      </c>
      <c r="D9" s="531"/>
      <c r="E9" s="530">
        <v>1</v>
      </c>
      <c r="F9" s="531"/>
      <c r="G9" s="567"/>
      <c r="H9" s="568"/>
      <c r="I9" s="578"/>
      <c r="J9" s="579"/>
      <c r="K9" s="578"/>
      <c r="L9" s="582"/>
    </row>
    <row r="10" spans="1:12" ht="51.75" customHeight="1">
      <c r="A10" s="179" t="s">
        <v>81</v>
      </c>
      <c r="B10" s="180">
        <v>400</v>
      </c>
      <c r="C10" s="532">
        <f>E10+G10</f>
        <v>108047</v>
      </c>
      <c r="D10" s="533"/>
      <c r="E10" s="532">
        <v>108047</v>
      </c>
      <c r="F10" s="533"/>
      <c r="G10" s="523"/>
      <c r="H10" s="566"/>
      <c r="I10" s="580"/>
      <c r="J10" s="581"/>
      <c r="K10" s="580"/>
      <c r="L10" s="583"/>
    </row>
    <row r="11" spans="1:12" ht="16.5" customHeight="1">
      <c r="A11" s="182" t="s">
        <v>77</v>
      </c>
      <c r="B11" s="183"/>
      <c r="C11" s="546"/>
      <c r="D11" s="547"/>
      <c r="E11" s="546"/>
      <c r="F11" s="547"/>
      <c r="G11" s="569"/>
      <c r="H11" s="547"/>
      <c r="I11" s="573"/>
      <c r="J11" s="588"/>
      <c r="K11" s="573"/>
      <c r="L11" s="574"/>
    </row>
    <row r="12" spans="1:12" ht="27.75" customHeight="1">
      <c r="A12" s="184" t="s">
        <v>78</v>
      </c>
      <c r="B12" s="185">
        <v>410</v>
      </c>
      <c r="C12" s="548">
        <f>E12+G12</f>
        <v>0</v>
      </c>
      <c r="D12" s="549"/>
      <c r="E12" s="548"/>
      <c r="F12" s="549"/>
      <c r="G12" s="572"/>
      <c r="H12" s="549"/>
      <c r="I12" s="575"/>
      <c r="J12" s="576"/>
      <c r="K12" s="575"/>
      <c r="L12" s="577"/>
    </row>
    <row r="13" spans="1:12" ht="29.25" customHeight="1">
      <c r="A13" s="186" t="s">
        <v>73</v>
      </c>
      <c r="B13" s="187">
        <v>420</v>
      </c>
      <c r="C13" s="522">
        <f>E13+G13</f>
        <v>0</v>
      </c>
      <c r="D13" s="523"/>
      <c r="E13" s="522"/>
      <c r="F13" s="523"/>
      <c r="G13" s="522"/>
      <c r="H13" s="566"/>
      <c r="I13" s="580"/>
      <c r="J13" s="581"/>
      <c r="K13" s="580"/>
      <c r="L13" s="583"/>
    </row>
    <row r="14" spans="1:12" ht="26.25" customHeight="1">
      <c r="A14" s="186" t="s">
        <v>74</v>
      </c>
      <c r="B14" s="187">
        <v>430</v>
      </c>
      <c r="C14" s="522">
        <f>E14+G14</f>
        <v>0</v>
      </c>
      <c r="D14" s="523"/>
      <c r="E14" s="522"/>
      <c r="F14" s="523"/>
      <c r="G14" s="522"/>
      <c r="H14" s="566"/>
      <c r="I14" s="580"/>
      <c r="J14" s="581"/>
      <c r="K14" s="580"/>
      <c r="L14" s="583"/>
    </row>
    <row r="15" spans="1:12" ht="29.25" customHeight="1">
      <c r="A15" s="186" t="s">
        <v>75</v>
      </c>
      <c r="B15" s="187">
        <v>440</v>
      </c>
      <c r="C15" s="520">
        <f>E15+G15</f>
        <v>108047</v>
      </c>
      <c r="D15" s="521"/>
      <c r="E15" s="480">
        <v>108047</v>
      </c>
      <c r="F15" s="481"/>
      <c r="G15" s="571"/>
      <c r="H15" s="571"/>
      <c r="I15" s="584"/>
      <c r="J15" s="584"/>
      <c r="K15" s="584"/>
      <c r="L15" s="585"/>
    </row>
    <row r="16" spans="1:12" ht="31.5" customHeight="1" thickBot="1">
      <c r="A16" s="188" t="s">
        <v>76</v>
      </c>
      <c r="B16" s="189">
        <v>450</v>
      </c>
      <c r="C16" s="524">
        <f>E16+G16</f>
        <v>0</v>
      </c>
      <c r="D16" s="525"/>
      <c r="E16" s="478"/>
      <c r="F16" s="479"/>
      <c r="G16" s="570"/>
      <c r="H16" s="570"/>
      <c r="I16" s="586"/>
      <c r="J16" s="586"/>
      <c r="K16" s="586"/>
      <c r="L16" s="587"/>
    </row>
    <row r="17" spans="1:12" ht="33.75" customHeight="1" thickBot="1">
      <c r="A17" s="172" t="s">
        <v>3</v>
      </c>
      <c r="B17" s="190"/>
      <c r="C17" s="191" t="s">
        <v>54</v>
      </c>
      <c r="D17" s="192" t="s">
        <v>55</v>
      </c>
      <c r="E17" s="193" t="s">
        <v>54</v>
      </c>
      <c r="F17" s="194" t="s">
        <v>55</v>
      </c>
      <c r="G17" s="195" t="s">
        <v>54</v>
      </c>
      <c r="H17" s="196" t="s">
        <v>55</v>
      </c>
      <c r="I17" s="197" t="s">
        <v>54</v>
      </c>
      <c r="J17" s="197" t="s">
        <v>55</v>
      </c>
      <c r="K17" s="198" t="s">
        <v>54</v>
      </c>
      <c r="L17" s="199" t="s">
        <v>55</v>
      </c>
    </row>
    <row r="18" spans="1:12" ht="14.25" customHeight="1" thickBot="1">
      <c r="A18" s="200">
        <v>1</v>
      </c>
      <c r="B18" s="201">
        <v>2</v>
      </c>
      <c r="C18" s="200">
        <v>3</v>
      </c>
      <c r="D18" s="200">
        <v>4</v>
      </c>
      <c r="E18" s="202">
        <v>5</v>
      </c>
      <c r="F18" s="203">
        <v>6</v>
      </c>
      <c r="G18" s="204">
        <v>7</v>
      </c>
      <c r="H18" s="205">
        <v>8</v>
      </c>
      <c r="I18" s="206">
        <v>9</v>
      </c>
      <c r="J18" s="206">
        <v>10</v>
      </c>
      <c r="K18" s="206">
        <v>11</v>
      </c>
      <c r="L18" s="207">
        <v>12</v>
      </c>
    </row>
    <row r="19" spans="1:12" ht="15" customHeight="1">
      <c r="A19" s="192" t="s">
        <v>48</v>
      </c>
      <c r="B19" s="208"/>
      <c r="C19" s="209"/>
      <c r="D19" s="209"/>
      <c r="E19" s="210"/>
      <c r="F19" s="210"/>
      <c r="G19" s="211"/>
      <c r="H19" s="212"/>
      <c r="I19" s="212"/>
      <c r="J19" s="213"/>
      <c r="K19" s="214"/>
      <c r="L19" s="215"/>
    </row>
    <row r="20" spans="1:12" ht="27" customHeight="1" thickBot="1">
      <c r="A20" s="216" t="s">
        <v>87</v>
      </c>
      <c r="B20" s="208">
        <v>460</v>
      </c>
      <c r="C20" s="138">
        <f>E20+G20</f>
        <v>1</v>
      </c>
      <c r="D20" s="138">
        <f>F20+H20</f>
        <v>1</v>
      </c>
      <c r="E20" s="138">
        <v>1</v>
      </c>
      <c r="F20" s="138">
        <v>1</v>
      </c>
      <c r="G20" s="217"/>
      <c r="H20" s="218"/>
      <c r="I20" s="219"/>
      <c r="J20" s="220"/>
      <c r="K20" s="221"/>
      <c r="L20" s="222"/>
    </row>
    <row r="21" spans="1:12" ht="18.75" customHeight="1">
      <c r="A21" s="223" t="s">
        <v>52</v>
      </c>
      <c r="B21" s="224"/>
      <c r="C21" s="209"/>
      <c r="D21" s="209"/>
      <c r="E21" s="225"/>
      <c r="F21" s="225"/>
      <c r="G21" s="226"/>
      <c r="H21" s="227"/>
      <c r="I21" s="228"/>
      <c r="J21" s="228"/>
      <c r="K21" s="229"/>
      <c r="L21" s="229"/>
    </row>
    <row r="22" spans="1:12" ht="21.75" customHeight="1" thickBot="1">
      <c r="A22" s="230" t="s">
        <v>53</v>
      </c>
      <c r="B22" s="231">
        <v>470</v>
      </c>
      <c r="C22" s="232">
        <f>E22+G22</f>
        <v>0</v>
      </c>
      <c r="D22" s="232">
        <f>F22+H22</f>
        <v>0</v>
      </c>
      <c r="E22" s="233"/>
      <c r="F22" s="233"/>
      <c r="G22" s="234"/>
      <c r="H22" s="235"/>
      <c r="I22" s="236"/>
      <c r="J22" s="236"/>
      <c r="K22" s="237"/>
      <c r="L22" s="237"/>
    </row>
    <row r="23" spans="1:10" ht="9" customHeight="1">
      <c r="A23" s="238"/>
      <c r="B23" s="238"/>
      <c r="C23" s="238"/>
      <c r="D23" s="238"/>
      <c r="E23" s="238"/>
      <c r="F23" s="238"/>
      <c r="G23" s="239"/>
      <c r="H23" s="239"/>
      <c r="I23" s="239"/>
      <c r="J23" s="239"/>
    </row>
    <row r="24" spans="1:12" ht="24.75" customHeight="1">
      <c r="A24" s="562" t="s">
        <v>86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</row>
    <row r="25" spans="1:10" ht="24.75" customHeight="1">
      <c r="A25" s="240"/>
      <c r="B25" s="241"/>
      <c r="C25" s="241"/>
      <c r="D25" s="241"/>
      <c r="E25" s="241"/>
      <c r="F25" s="241"/>
      <c r="G25" s="241"/>
      <c r="H25" s="241"/>
      <c r="I25" s="241"/>
      <c r="J25" s="241"/>
    </row>
    <row r="26" spans="1:10" ht="24.75" customHeight="1">
      <c r="A26" s="240"/>
      <c r="B26" s="241"/>
      <c r="C26" s="241"/>
      <c r="D26" s="241"/>
      <c r="E26" s="241"/>
      <c r="F26" s="241"/>
      <c r="G26" s="241"/>
      <c r="H26" s="241"/>
      <c r="I26" s="241"/>
      <c r="J26" s="241"/>
    </row>
    <row r="27" spans="1:10" ht="15" customHeight="1">
      <c r="A27" s="242"/>
      <c r="B27" s="564" t="s">
        <v>56</v>
      </c>
      <c r="C27" s="564"/>
      <c r="D27" s="564"/>
      <c r="E27" s="565"/>
      <c r="F27" s="565"/>
      <c r="G27" s="243"/>
      <c r="H27" s="559" t="s">
        <v>58</v>
      </c>
      <c r="I27" s="435"/>
      <c r="J27" s="239"/>
    </row>
    <row r="28" spans="1:10" ht="11.25" customHeight="1">
      <c r="A28" s="242" t="s">
        <v>49</v>
      </c>
      <c r="B28" s="242"/>
      <c r="C28" s="242"/>
      <c r="D28" s="242"/>
      <c r="E28" s="561" t="s">
        <v>62</v>
      </c>
      <c r="F28" s="561"/>
      <c r="G28" s="239"/>
      <c r="H28" s="557" t="s">
        <v>59</v>
      </c>
      <c r="I28" s="557"/>
      <c r="J28" s="239"/>
    </row>
    <row r="29" spans="1:10" ht="10.5" customHeight="1">
      <c r="A29" s="244" t="s">
        <v>50</v>
      </c>
      <c r="B29" s="242"/>
      <c r="C29" s="242"/>
      <c r="D29" s="242"/>
      <c r="E29" s="241"/>
      <c r="F29" s="241"/>
      <c r="G29" s="239"/>
      <c r="H29" s="239"/>
      <c r="I29" s="239"/>
      <c r="J29" s="239"/>
    </row>
    <row r="30" spans="1:10" ht="10.5" customHeight="1">
      <c r="A30" s="244"/>
      <c r="B30" s="560" t="s">
        <v>57</v>
      </c>
      <c r="C30" s="560"/>
      <c r="D30" s="560"/>
      <c r="E30" s="560"/>
      <c r="F30" s="560"/>
      <c r="G30" s="239"/>
      <c r="H30" s="559" t="s">
        <v>58</v>
      </c>
      <c r="I30" s="435"/>
      <c r="J30" s="239"/>
    </row>
    <row r="31" spans="1:10" ht="13.5" customHeight="1">
      <c r="A31" s="245" t="s">
        <v>51</v>
      </c>
      <c r="B31" s="557" t="s">
        <v>61</v>
      </c>
      <c r="C31" s="557"/>
      <c r="D31" s="557"/>
      <c r="E31" s="557"/>
      <c r="F31" s="557"/>
      <c r="G31" s="239"/>
      <c r="H31" s="557" t="s">
        <v>59</v>
      </c>
      <c r="I31" s="557"/>
      <c r="J31" s="239"/>
    </row>
    <row r="32" spans="1:10" ht="14.25" customHeight="1">
      <c r="A32" s="245"/>
      <c r="B32" s="241"/>
      <c r="C32" s="241"/>
      <c r="D32" s="241"/>
      <c r="E32" s="241"/>
      <c r="F32" s="241"/>
      <c r="G32" s="239"/>
      <c r="H32" s="239"/>
      <c r="I32" s="239"/>
      <c r="J32" s="239"/>
    </row>
    <row r="33" spans="1:6" ht="29.25" customHeight="1" hidden="1">
      <c r="A33" s="246"/>
      <c r="B33" s="558"/>
      <c r="C33" s="558"/>
      <c r="D33" s="558"/>
      <c r="E33" s="556"/>
      <c r="F33" s="556"/>
    </row>
    <row r="34" spans="1:6" ht="11.25" customHeight="1" hidden="1">
      <c r="A34" s="247"/>
      <c r="B34" s="556"/>
      <c r="C34" s="556"/>
      <c r="D34" s="556"/>
      <c r="E34" s="556"/>
      <c r="F34" s="556"/>
    </row>
    <row r="35" spans="1:6" ht="30.75" customHeight="1" hidden="1">
      <c r="A35" s="248"/>
      <c r="B35" s="555"/>
      <c r="C35" s="555"/>
      <c r="D35" s="555"/>
      <c r="E35" s="555"/>
      <c r="F35" s="555"/>
    </row>
    <row r="36" spans="1:6" ht="10.5" customHeight="1" hidden="1">
      <c r="A36" s="249"/>
      <c r="B36" s="556"/>
      <c r="C36" s="556"/>
      <c r="D36" s="556"/>
      <c r="E36" s="556"/>
      <c r="F36" s="556"/>
    </row>
    <row r="37" spans="1:6" ht="33.75" customHeight="1" hidden="1">
      <c r="A37" s="249"/>
      <c r="B37" s="554"/>
      <c r="C37" s="554"/>
      <c r="D37" s="554"/>
      <c r="E37" s="554"/>
      <c r="F37" s="554"/>
    </row>
    <row r="38" spans="1:6" ht="12.75" hidden="1">
      <c r="A38" s="250"/>
      <c r="B38" s="251"/>
      <c r="C38" s="251"/>
      <c r="D38" s="251"/>
      <c r="E38" s="251"/>
      <c r="F38" s="251"/>
    </row>
    <row r="39" spans="1:6" ht="12.75" hidden="1">
      <c r="A39" s="250"/>
      <c r="B39" s="251"/>
      <c r="C39" s="251"/>
      <c r="D39" s="251"/>
      <c r="E39" s="251"/>
      <c r="F39" s="251"/>
    </row>
    <row r="40" spans="1:6" ht="12.75" hidden="1">
      <c r="A40" s="250"/>
      <c r="B40" s="251"/>
      <c r="C40" s="251"/>
      <c r="D40" s="251"/>
      <c r="E40" s="251"/>
      <c r="F40" s="251"/>
    </row>
    <row r="41" spans="1:6" ht="12.75" hidden="1">
      <c r="A41" s="250"/>
      <c r="B41" s="251"/>
      <c r="C41" s="251"/>
      <c r="D41" s="251"/>
      <c r="E41" s="251"/>
      <c r="F41" s="251"/>
    </row>
    <row r="42" spans="1:6" ht="12.75" hidden="1">
      <c r="A42" s="250"/>
      <c r="B42" s="251"/>
      <c r="C42" s="251"/>
      <c r="D42" s="251"/>
      <c r="E42" s="251"/>
      <c r="F42" s="251"/>
    </row>
    <row r="43" spans="1:6" ht="12.75" hidden="1">
      <c r="A43" s="250"/>
      <c r="B43" s="251"/>
      <c r="C43" s="251"/>
      <c r="D43" s="251"/>
      <c r="E43" s="251"/>
      <c r="F43" s="251"/>
    </row>
    <row r="44" spans="1:6" ht="12.75" hidden="1">
      <c r="A44" s="250"/>
      <c r="B44" s="251"/>
      <c r="C44" s="251"/>
      <c r="D44" s="251"/>
      <c r="E44" s="251"/>
      <c r="F44" s="251"/>
    </row>
    <row r="45" spans="1:6" ht="12.75" hidden="1">
      <c r="A45" s="250"/>
      <c r="B45" s="251"/>
      <c r="C45" s="251"/>
      <c r="D45" s="251"/>
      <c r="E45" s="251"/>
      <c r="F45" s="251"/>
    </row>
    <row r="46" spans="1:6" ht="12.75" hidden="1">
      <c r="A46" s="250"/>
      <c r="B46" s="251"/>
      <c r="C46" s="251"/>
      <c r="D46" s="251"/>
      <c r="E46" s="251"/>
      <c r="F46" s="251"/>
    </row>
    <row r="47" spans="1:6" ht="12.75" hidden="1">
      <c r="A47" s="250"/>
      <c r="B47" s="251"/>
      <c r="C47" s="251"/>
      <c r="D47" s="251"/>
      <c r="E47" s="251"/>
      <c r="F47" s="251"/>
    </row>
    <row r="48" spans="1:6" ht="12.75" hidden="1">
      <c r="A48" s="250"/>
      <c r="B48" s="251"/>
      <c r="C48" s="251"/>
      <c r="D48" s="251"/>
      <c r="E48" s="251"/>
      <c r="F48" s="251"/>
    </row>
    <row r="49" spans="1:6" ht="12.75" hidden="1">
      <c r="A49" s="250"/>
      <c r="B49" s="251"/>
      <c r="C49" s="251"/>
      <c r="D49" s="251"/>
      <c r="E49" s="251"/>
      <c r="F49" s="251"/>
    </row>
    <row r="50" spans="1:6" ht="12.75" hidden="1">
      <c r="A50" s="250"/>
      <c r="B50" s="251"/>
      <c r="C50" s="251"/>
      <c r="D50" s="251"/>
      <c r="E50" s="251"/>
      <c r="F50" s="251"/>
    </row>
    <row r="51" spans="1:6" ht="12.75" hidden="1">
      <c r="A51" s="250"/>
      <c r="B51" s="251"/>
      <c r="C51" s="251"/>
      <c r="D51" s="251"/>
      <c r="E51" s="251"/>
      <c r="F51" s="251"/>
    </row>
    <row r="52" spans="1:6" ht="12.75" hidden="1">
      <c r="A52" s="250"/>
      <c r="B52" s="251"/>
      <c r="C52" s="251"/>
      <c r="D52" s="251"/>
      <c r="E52" s="251"/>
      <c r="F52" s="251"/>
    </row>
    <row r="53" spans="1:6" ht="12.75" hidden="1">
      <c r="A53" s="250"/>
      <c r="B53" s="251"/>
      <c r="C53" s="251"/>
      <c r="D53" s="251"/>
      <c r="E53" s="251"/>
      <c r="F53" s="251"/>
    </row>
    <row r="54" spans="1:6" ht="12.75" hidden="1">
      <c r="A54" s="250"/>
      <c r="B54" s="251"/>
      <c r="C54" s="251"/>
      <c r="D54" s="251"/>
      <c r="E54" s="251"/>
      <c r="F54" s="251"/>
    </row>
    <row r="55" spans="1:6" ht="12.75" hidden="1">
      <c r="A55" s="250"/>
      <c r="B55" s="251"/>
      <c r="C55" s="251"/>
      <c r="D55" s="251"/>
      <c r="E55" s="251"/>
      <c r="F55" s="251"/>
    </row>
    <row r="56" spans="1:6" ht="12.75" hidden="1">
      <c r="A56" s="250"/>
      <c r="B56" s="251"/>
      <c r="C56" s="251"/>
      <c r="D56" s="251"/>
      <c r="E56" s="251"/>
      <c r="F56" s="251"/>
    </row>
    <row r="57" spans="1:6" ht="12.75" hidden="1">
      <c r="A57" s="250"/>
      <c r="B57" s="251"/>
      <c r="C57" s="251"/>
      <c r="D57" s="251"/>
      <c r="E57" s="251"/>
      <c r="F57" s="251"/>
    </row>
    <row r="58" spans="1:6" ht="12.75" hidden="1">
      <c r="A58" s="250"/>
      <c r="B58" s="251"/>
      <c r="C58" s="251"/>
      <c r="D58" s="251"/>
      <c r="E58" s="251"/>
      <c r="F58" s="251"/>
    </row>
    <row r="59" spans="1:6" ht="12.75" hidden="1">
      <c r="A59" s="250"/>
      <c r="B59" s="251"/>
      <c r="C59" s="251"/>
      <c r="D59" s="251"/>
      <c r="E59" s="251"/>
      <c r="F59" s="251"/>
    </row>
    <row r="60" spans="1:6" ht="12.75" hidden="1">
      <c r="A60" s="250"/>
      <c r="B60" s="251"/>
      <c r="C60" s="251"/>
      <c r="D60" s="251"/>
      <c r="E60" s="251"/>
      <c r="F60" s="251"/>
    </row>
    <row r="61" spans="1:6" ht="12.75" hidden="1">
      <c r="A61" s="250"/>
      <c r="B61" s="251"/>
      <c r="C61" s="251"/>
      <c r="D61" s="251"/>
      <c r="E61" s="251"/>
      <c r="F61" s="251"/>
    </row>
    <row r="62" spans="1:6" ht="12.75" hidden="1">
      <c r="A62" s="250"/>
      <c r="B62" s="251"/>
      <c r="C62" s="251"/>
      <c r="D62" s="251"/>
      <c r="E62" s="251"/>
      <c r="F62" s="251"/>
    </row>
    <row r="63" spans="1:6" ht="12.75" hidden="1">
      <c r="A63" s="250"/>
      <c r="B63" s="251"/>
      <c r="C63" s="251"/>
      <c r="D63" s="251"/>
      <c r="E63" s="251"/>
      <c r="F63" s="251"/>
    </row>
    <row r="64" spans="1:6" ht="12.75" hidden="1">
      <c r="A64" s="250"/>
      <c r="B64" s="251"/>
      <c r="C64" s="251"/>
      <c r="D64" s="251"/>
      <c r="E64" s="251"/>
      <c r="F64" s="251"/>
    </row>
    <row r="65" spans="1:6" ht="12.75" hidden="1">
      <c r="A65" s="250"/>
      <c r="B65" s="251"/>
      <c r="C65" s="251"/>
      <c r="D65" s="251"/>
      <c r="E65" s="251"/>
      <c r="F65" s="251"/>
    </row>
    <row r="66" spans="1:6" ht="12.75" hidden="1">
      <c r="A66" s="250"/>
      <c r="B66" s="251"/>
      <c r="C66" s="251"/>
      <c r="D66" s="251"/>
      <c r="E66" s="251"/>
      <c r="F66" s="251"/>
    </row>
    <row r="67" spans="1:6" ht="12.75" hidden="1">
      <c r="A67" s="250"/>
      <c r="B67" s="251"/>
      <c r="C67" s="251"/>
      <c r="D67" s="251"/>
      <c r="E67" s="251"/>
      <c r="F67" s="251"/>
    </row>
    <row r="68" spans="1:6" ht="12.75" hidden="1">
      <c r="A68" s="250"/>
      <c r="B68" s="251"/>
      <c r="C68" s="251"/>
      <c r="D68" s="251"/>
      <c r="E68" s="251"/>
      <c r="F68" s="251"/>
    </row>
    <row r="69" spans="1:6" ht="12.75" hidden="1">
      <c r="A69" s="250"/>
      <c r="B69" s="251"/>
      <c r="C69" s="251"/>
      <c r="D69" s="251"/>
      <c r="E69" s="251"/>
      <c r="F69" s="251"/>
    </row>
    <row r="70" spans="1:6" ht="12.75" hidden="1">
      <c r="A70" s="250"/>
      <c r="B70" s="251"/>
      <c r="C70" s="251"/>
      <c r="D70" s="251"/>
      <c r="E70" s="251"/>
      <c r="F70" s="251"/>
    </row>
    <row r="71" spans="1:6" ht="12.75" hidden="1">
      <c r="A71" s="250"/>
      <c r="B71" s="251"/>
      <c r="C71" s="251"/>
      <c r="D71" s="251"/>
      <c r="E71" s="251"/>
      <c r="F71" s="251"/>
    </row>
    <row r="72" spans="1:6" ht="12.75" hidden="1">
      <c r="A72" s="250"/>
      <c r="B72" s="251"/>
      <c r="C72" s="251"/>
      <c r="D72" s="251"/>
      <c r="E72" s="251"/>
      <c r="F72" s="251"/>
    </row>
    <row r="73" spans="1:6" ht="12.75" hidden="1">
      <c r="A73" s="250"/>
      <c r="B73" s="251"/>
      <c r="C73" s="251"/>
      <c r="D73" s="251"/>
      <c r="E73" s="251"/>
      <c r="F73" s="251"/>
    </row>
    <row r="74" spans="1:6" ht="12.75" hidden="1">
      <c r="A74" s="250"/>
      <c r="B74" s="251"/>
      <c r="C74" s="251"/>
      <c r="D74" s="251"/>
      <c r="E74" s="251"/>
      <c r="F74" s="251"/>
    </row>
    <row r="75" spans="1:6" ht="12.75" hidden="1">
      <c r="A75" s="250"/>
      <c r="B75" s="251"/>
      <c r="C75" s="251"/>
      <c r="D75" s="251"/>
      <c r="E75" s="251"/>
      <c r="F75" s="251"/>
    </row>
    <row r="76" spans="1:6" ht="12.75" hidden="1">
      <c r="A76" s="250"/>
      <c r="B76" s="251"/>
      <c r="C76" s="251"/>
      <c r="D76" s="251"/>
      <c r="E76" s="251"/>
      <c r="F76" s="251"/>
    </row>
    <row r="77" spans="1:6" ht="12.75" hidden="1">
      <c r="A77" s="250"/>
      <c r="B77" s="251"/>
      <c r="C77" s="251"/>
      <c r="D77" s="251"/>
      <c r="E77" s="251"/>
      <c r="F77" s="251"/>
    </row>
    <row r="78" spans="1:6" ht="12.75" hidden="1">
      <c r="A78" s="250"/>
      <c r="B78" s="251"/>
      <c r="C78" s="251"/>
      <c r="D78" s="251"/>
      <c r="E78" s="251"/>
      <c r="F78" s="251"/>
    </row>
    <row r="79" spans="1:6" ht="12.75" hidden="1">
      <c r="A79" s="250"/>
      <c r="B79" s="251"/>
      <c r="C79" s="251"/>
      <c r="D79" s="251"/>
      <c r="E79" s="251"/>
      <c r="F79" s="251"/>
    </row>
    <row r="80" spans="1:6" ht="12.75" hidden="1">
      <c r="A80" s="250"/>
      <c r="B80" s="251"/>
      <c r="C80" s="251"/>
      <c r="D80" s="251"/>
      <c r="E80" s="251"/>
      <c r="F80" s="251"/>
    </row>
    <row r="81" spans="1:6" ht="12.75" hidden="1">
      <c r="A81" s="250"/>
      <c r="B81" s="251"/>
      <c r="C81" s="251"/>
      <c r="D81" s="251"/>
      <c r="E81" s="251"/>
      <c r="F81" s="251"/>
    </row>
    <row r="82" spans="1:6" ht="12.75" hidden="1">
      <c r="A82" s="250"/>
      <c r="B82" s="251"/>
      <c r="C82" s="251"/>
      <c r="D82" s="251"/>
      <c r="E82" s="251"/>
      <c r="F82" s="251"/>
    </row>
    <row r="83" spans="1:6" ht="12.75" hidden="1">
      <c r="A83" s="250"/>
      <c r="B83" s="251"/>
      <c r="C83" s="251"/>
      <c r="D83" s="251"/>
      <c r="E83" s="251"/>
      <c r="F83" s="251"/>
    </row>
    <row r="84" spans="1:6" ht="12.75" hidden="1">
      <c r="A84" s="250"/>
      <c r="B84" s="251"/>
      <c r="C84" s="251"/>
      <c r="D84" s="251"/>
      <c r="E84" s="251"/>
      <c r="F84" s="251"/>
    </row>
    <row r="85" spans="1:6" ht="12.75" hidden="1">
      <c r="A85" s="250"/>
      <c r="B85" s="251"/>
      <c r="C85" s="251"/>
      <c r="D85" s="251"/>
      <c r="E85" s="251"/>
      <c r="F85" s="251"/>
    </row>
    <row r="86" spans="1:6" ht="12.75" hidden="1">
      <c r="A86" s="250"/>
      <c r="B86" s="251"/>
      <c r="C86" s="251"/>
      <c r="D86" s="251"/>
      <c r="E86" s="251"/>
      <c r="F86" s="251"/>
    </row>
    <row r="87" spans="1:6" ht="12.75" hidden="1">
      <c r="A87" s="250"/>
      <c r="B87" s="251"/>
      <c r="C87" s="251"/>
      <c r="D87" s="251"/>
      <c r="E87" s="251"/>
      <c r="F87" s="251"/>
    </row>
    <row r="88" spans="1:6" ht="12.75" hidden="1">
      <c r="A88" s="250"/>
      <c r="B88" s="251"/>
      <c r="C88" s="251"/>
      <c r="D88" s="251"/>
      <c r="E88" s="251"/>
      <c r="F88" s="251"/>
    </row>
    <row r="89" spans="1:6" ht="12.75" hidden="1">
      <c r="A89" s="250"/>
      <c r="B89" s="251"/>
      <c r="C89" s="251"/>
      <c r="D89" s="251"/>
      <c r="E89" s="251"/>
      <c r="F89" s="251"/>
    </row>
    <row r="90" spans="1:6" ht="12.75" hidden="1">
      <c r="A90" s="250"/>
      <c r="B90" s="251"/>
      <c r="C90" s="251"/>
      <c r="D90" s="251"/>
      <c r="E90" s="251"/>
      <c r="F90" s="251"/>
    </row>
    <row r="91" spans="1:6" ht="12.75" hidden="1">
      <c r="A91" s="250"/>
      <c r="B91" s="251"/>
      <c r="C91" s="251"/>
      <c r="D91" s="251"/>
      <c r="E91" s="251"/>
      <c r="F91" s="251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</sheetData>
  <sheetProtection/>
  <mergeCells count="70">
    <mergeCell ref="I1:L1"/>
    <mergeCell ref="I15:J15"/>
    <mergeCell ref="K15:L15"/>
    <mergeCell ref="I16:J16"/>
    <mergeCell ref="K16:L16"/>
    <mergeCell ref="I13:J13"/>
    <mergeCell ref="K13:L13"/>
    <mergeCell ref="I14:J14"/>
    <mergeCell ref="K14:L14"/>
    <mergeCell ref="I11:J11"/>
    <mergeCell ref="K11:L11"/>
    <mergeCell ref="I12:J12"/>
    <mergeCell ref="K12:L12"/>
    <mergeCell ref="I9:J9"/>
    <mergeCell ref="I10:J10"/>
    <mergeCell ref="K9:L9"/>
    <mergeCell ref="K10:L10"/>
    <mergeCell ref="G10:H10"/>
    <mergeCell ref="G9:H9"/>
    <mergeCell ref="G11:H11"/>
    <mergeCell ref="G16:H16"/>
    <mergeCell ref="G15:H15"/>
    <mergeCell ref="G14:H14"/>
    <mergeCell ref="G13:H13"/>
    <mergeCell ref="G12:H12"/>
    <mergeCell ref="H31:I31"/>
    <mergeCell ref="E16:F16"/>
    <mergeCell ref="E15:F15"/>
    <mergeCell ref="H28:I28"/>
    <mergeCell ref="H30:I30"/>
    <mergeCell ref="B30:F30"/>
    <mergeCell ref="E28:F28"/>
    <mergeCell ref="A24:L24"/>
    <mergeCell ref="B27:F27"/>
    <mergeCell ref="H27:I27"/>
    <mergeCell ref="B37:F37"/>
    <mergeCell ref="B35:F35"/>
    <mergeCell ref="B36:F36"/>
    <mergeCell ref="B31:F31"/>
    <mergeCell ref="B34:F34"/>
    <mergeCell ref="B33:F33"/>
    <mergeCell ref="A3:L3"/>
    <mergeCell ref="K8:L8"/>
    <mergeCell ref="I8:J8"/>
    <mergeCell ref="G8:H8"/>
    <mergeCell ref="E8:F8"/>
    <mergeCell ref="K5:L6"/>
    <mergeCell ref="A4:A7"/>
    <mergeCell ref="B4:B7"/>
    <mergeCell ref="E5:F6"/>
    <mergeCell ref="G5:H6"/>
    <mergeCell ref="E12:F12"/>
    <mergeCell ref="E14:F14"/>
    <mergeCell ref="C12:D12"/>
    <mergeCell ref="E13:F13"/>
    <mergeCell ref="C13:D13"/>
    <mergeCell ref="E11:F11"/>
    <mergeCell ref="E9:F9"/>
    <mergeCell ref="E10:F10"/>
    <mergeCell ref="C11:D11"/>
    <mergeCell ref="C4:L4"/>
    <mergeCell ref="C7:L7"/>
    <mergeCell ref="C8:D8"/>
    <mergeCell ref="I5:J6"/>
    <mergeCell ref="C15:D15"/>
    <mergeCell ref="C14:D14"/>
    <mergeCell ref="C16:D16"/>
    <mergeCell ref="C5:D6"/>
    <mergeCell ref="C9:D9"/>
    <mergeCell ref="C10:D10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8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91"/>
  <sheetViews>
    <sheetView tabSelected="1" zoomScale="75" zoomScaleNormal="75" workbookViewId="0" topLeftCell="A1">
      <selection activeCell="G15" sqref="G15:H15"/>
    </sheetView>
  </sheetViews>
  <sheetFormatPr defaultColWidth="9.00390625" defaultRowHeight="12.75"/>
  <cols>
    <col min="1" max="1" width="44.75390625" style="169" customWidth="1"/>
    <col min="2" max="2" width="6.625" style="170" customWidth="1"/>
    <col min="3" max="3" width="15.625" style="170" customWidth="1"/>
    <col min="4" max="4" width="15.125" style="170" customWidth="1"/>
    <col min="5" max="5" width="17.125" style="170" customWidth="1"/>
    <col min="6" max="6" width="15.125" style="170" customWidth="1"/>
    <col min="7" max="7" width="17.625" style="170" customWidth="1"/>
    <col min="8" max="8" width="18.00390625" style="170" customWidth="1"/>
    <col min="9" max="9" width="17.375" style="170" customWidth="1"/>
    <col min="10" max="10" width="16.375" style="170" customWidth="1"/>
    <col min="11" max="11" width="16.625" style="170" customWidth="1"/>
    <col min="12" max="12" width="17.375" style="170" customWidth="1"/>
    <col min="13" max="16384" width="9.125" style="170" customWidth="1"/>
  </cols>
  <sheetData>
    <row r="1" spans="9:12" ht="14.25">
      <c r="I1" s="434"/>
      <c r="J1" s="434"/>
      <c r="K1" s="434"/>
      <c r="L1" s="434"/>
    </row>
    <row r="2" spans="11:12" ht="16.5" customHeight="1">
      <c r="K2" s="171"/>
      <c r="L2" s="171" t="s">
        <v>88</v>
      </c>
    </row>
    <row r="3" spans="1:12" ht="24.75" customHeight="1" thickBot="1">
      <c r="A3" s="550" t="s">
        <v>60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</row>
    <row r="4" spans="1:12" ht="16.5" customHeight="1" thickBot="1">
      <c r="A4" s="409" t="s">
        <v>3</v>
      </c>
      <c r="B4" s="409" t="s">
        <v>18</v>
      </c>
      <c r="C4" s="534" t="s">
        <v>37</v>
      </c>
      <c r="D4" s="535"/>
      <c r="E4" s="535"/>
      <c r="F4" s="535"/>
      <c r="G4" s="535"/>
      <c r="H4" s="535"/>
      <c r="I4" s="535"/>
      <c r="J4" s="535"/>
      <c r="K4" s="535"/>
      <c r="L4" s="536"/>
    </row>
    <row r="5" spans="1:12" ht="16.5" customHeight="1" thickBot="1">
      <c r="A5" s="409"/>
      <c r="B5" s="409"/>
      <c r="C5" s="526" t="s">
        <v>98</v>
      </c>
      <c r="D5" s="527"/>
      <c r="E5" s="553" t="s">
        <v>165</v>
      </c>
      <c r="F5" s="527"/>
      <c r="G5" s="499" t="s">
        <v>166</v>
      </c>
      <c r="H5" s="503"/>
      <c r="I5" s="542"/>
      <c r="J5" s="543"/>
      <c r="K5" s="542"/>
      <c r="L5" s="543"/>
    </row>
    <row r="6" spans="1:12" ht="60" customHeight="1" thickBot="1">
      <c r="A6" s="409"/>
      <c r="B6" s="409"/>
      <c r="C6" s="528"/>
      <c r="D6" s="529"/>
      <c r="E6" s="528"/>
      <c r="F6" s="529"/>
      <c r="G6" s="501"/>
      <c r="H6" s="504"/>
      <c r="I6" s="544"/>
      <c r="J6" s="545"/>
      <c r="K6" s="544"/>
      <c r="L6" s="545"/>
    </row>
    <row r="7" spans="1:12" ht="16.5" customHeight="1" thickBot="1">
      <c r="A7" s="409"/>
      <c r="B7" s="409"/>
      <c r="C7" s="537" t="s">
        <v>38</v>
      </c>
      <c r="D7" s="538"/>
      <c r="E7" s="538"/>
      <c r="F7" s="538"/>
      <c r="G7" s="538"/>
      <c r="H7" s="538"/>
      <c r="I7" s="538"/>
      <c r="J7" s="538"/>
      <c r="K7" s="538"/>
      <c r="L7" s="539"/>
    </row>
    <row r="8" spans="1:12" s="175" customFormat="1" ht="15" customHeight="1" thickBot="1">
      <c r="A8" s="173">
        <v>1</v>
      </c>
      <c r="B8" s="174">
        <v>2</v>
      </c>
      <c r="C8" s="540">
        <v>3</v>
      </c>
      <c r="D8" s="541"/>
      <c r="E8" s="551">
        <v>4</v>
      </c>
      <c r="F8" s="551"/>
      <c r="G8" s="551">
        <v>5</v>
      </c>
      <c r="H8" s="552"/>
      <c r="I8" s="551">
        <v>6</v>
      </c>
      <c r="J8" s="552"/>
      <c r="K8" s="551">
        <v>7</v>
      </c>
      <c r="L8" s="552"/>
    </row>
    <row r="9" spans="1:12" s="178" customFormat="1" ht="33.75" customHeight="1">
      <c r="A9" s="176" t="s">
        <v>85</v>
      </c>
      <c r="B9" s="177">
        <v>300</v>
      </c>
      <c r="C9" s="530">
        <f>E9+G9</f>
        <v>1</v>
      </c>
      <c r="D9" s="531"/>
      <c r="E9" s="530">
        <v>1</v>
      </c>
      <c r="F9" s="531"/>
      <c r="G9" s="567"/>
      <c r="H9" s="568"/>
      <c r="I9" s="578"/>
      <c r="J9" s="579"/>
      <c r="K9" s="578"/>
      <c r="L9" s="582"/>
    </row>
    <row r="10" spans="1:12" ht="51.75" customHeight="1">
      <c r="A10" s="179" t="s">
        <v>81</v>
      </c>
      <c r="B10" s="180">
        <v>400</v>
      </c>
      <c r="C10" s="532">
        <f>E10+G10</f>
        <v>321095</v>
      </c>
      <c r="D10" s="533"/>
      <c r="E10" s="532">
        <f>п!F23-п!F28</f>
        <v>321095</v>
      </c>
      <c r="F10" s="533"/>
      <c r="G10" s="523"/>
      <c r="H10" s="566"/>
      <c r="I10" s="580"/>
      <c r="J10" s="581"/>
      <c r="K10" s="580"/>
      <c r="L10" s="583"/>
    </row>
    <row r="11" spans="1:12" ht="16.5" customHeight="1">
      <c r="A11" s="182" t="s">
        <v>77</v>
      </c>
      <c r="B11" s="183"/>
      <c r="C11" s="546"/>
      <c r="D11" s="547"/>
      <c r="E11" s="546"/>
      <c r="F11" s="547"/>
      <c r="G11" s="569"/>
      <c r="H11" s="547"/>
      <c r="I11" s="573"/>
      <c r="J11" s="588"/>
      <c r="K11" s="573"/>
      <c r="L11" s="574"/>
    </row>
    <row r="12" spans="1:12" ht="27.75" customHeight="1">
      <c r="A12" s="184" t="s">
        <v>78</v>
      </c>
      <c r="B12" s="185">
        <v>410</v>
      </c>
      <c r="C12" s="548">
        <f>E12+G12</f>
        <v>0</v>
      </c>
      <c r="D12" s="549"/>
      <c r="E12" s="548"/>
      <c r="F12" s="549"/>
      <c r="G12" s="572"/>
      <c r="H12" s="549"/>
      <c r="I12" s="575"/>
      <c r="J12" s="576"/>
      <c r="K12" s="575"/>
      <c r="L12" s="577"/>
    </row>
    <row r="13" spans="1:12" ht="29.25" customHeight="1">
      <c r="A13" s="186" t="s">
        <v>73</v>
      </c>
      <c r="B13" s="187">
        <v>420</v>
      </c>
      <c r="C13" s="522">
        <f>E13+G13</f>
        <v>0</v>
      </c>
      <c r="D13" s="523"/>
      <c r="E13" s="522"/>
      <c r="F13" s="523"/>
      <c r="G13" s="522"/>
      <c r="H13" s="566"/>
      <c r="I13" s="580"/>
      <c r="J13" s="581"/>
      <c r="K13" s="580"/>
      <c r="L13" s="583"/>
    </row>
    <row r="14" spans="1:12" ht="26.25" customHeight="1">
      <c r="A14" s="186" t="s">
        <v>74</v>
      </c>
      <c r="B14" s="187">
        <v>430</v>
      </c>
      <c r="C14" s="522">
        <f>E14+G14</f>
        <v>0</v>
      </c>
      <c r="D14" s="523"/>
      <c r="E14" s="522"/>
      <c r="F14" s="523"/>
      <c r="G14" s="522"/>
      <c r="H14" s="566"/>
      <c r="I14" s="580"/>
      <c r="J14" s="581"/>
      <c r="K14" s="580"/>
      <c r="L14" s="583"/>
    </row>
    <row r="15" spans="1:12" ht="29.25" customHeight="1">
      <c r="A15" s="186" t="s">
        <v>75</v>
      </c>
      <c r="B15" s="187">
        <v>440</v>
      </c>
      <c r="C15" s="520">
        <f>E15+G15</f>
        <v>321095</v>
      </c>
      <c r="D15" s="521"/>
      <c r="E15" s="480">
        <f>E10</f>
        <v>321095</v>
      </c>
      <c r="F15" s="481"/>
      <c r="G15" s="571"/>
      <c r="H15" s="571"/>
      <c r="I15" s="584"/>
      <c r="J15" s="584"/>
      <c r="K15" s="584"/>
      <c r="L15" s="585"/>
    </row>
    <row r="16" spans="1:12" ht="31.5" customHeight="1" thickBot="1">
      <c r="A16" s="188" t="s">
        <v>76</v>
      </c>
      <c r="B16" s="189">
        <v>450</v>
      </c>
      <c r="C16" s="524">
        <f>E16+G16</f>
        <v>0</v>
      </c>
      <c r="D16" s="525"/>
      <c r="E16" s="478"/>
      <c r="F16" s="479"/>
      <c r="G16" s="570"/>
      <c r="H16" s="570"/>
      <c r="I16" s="586"/>
      <c r="J16" s="586"/>
      <c r="K16" s="586"/>
      <c r="L16" s="587"/>
    </row>
    <row r="17" spans="1:12" ht="33.75" customHeight="1" thickBot="1">
      <c r="A17" s="172" t="s">
        <v>3</v>
      </c>
      <c r="B17" s="190"/>
      <c r="C17" s="191" t="s">
        <v>54</v>
      </c>
      <c r="D17" s="192" t="s">
        <v>55</v>
      </c>
      <c r="E17" s="193" t="s">
        <v>54</v>
      </c>
      <c r="F17" s="194" t="s">
        <v>55</v>
      </c>
      <c r="G17" s="195" t="s">
        <v>54</v>
      </c>
      <c r="H17" s="196" t="s">
        <v>55</v>
      </c>
      <c r="I17" s="197" t="s">
        <v>54</v>
      </c>
      <c r="J17" s="197" t="s">
        <v>55</v>
      </c>
      <c r="K17" s="198" t="s">
        <v>54</v>
      </c>
      <c r="L17" s="199" t="s">
        <v>55</v>
      </c>
    </row>
    <row r="18" spans="1:12" ht="14.25" customHeight="1" thickBot="1">
      <c r="A18" s="200">
        <v>1</v>
      </c>
      <c r="B18" s="201">
        <v>2</v>
      </c>
      <c r="C18" s="200">
        <v>3</v>
      </c>
      <c r="D18" s="200">
        <v>4</v>
      </c>
      <c r="E18" s="202">
        <v>5</v>
      </c>
      <c r="F18" s="203">
        <v>6</v>
      </c>
      <c r="G18" s="204">
        <v>7</v>
      </c>
      <c r="H18" s="205">
        <v>8</v>
      </c>
      <c r="I18" s="206">
        <v>9</v>
      </c>
      <c r="J18" s="206">
        <v>10</v>
      </c>
      <c r="K18" s="206">
        <v>11</v>
      </c>
      <c r="L18" s="207">
        <v>12</v>
      </c>
    </row>
    <row r="19" spans="1:12" ht="15" customHeight="1">
      <c r="A19" s="192" t="s">
        <v>48</v>
      </c>
      <c r="B19" s="208"/>
      <c r="C19" s="209"/>
      <c r="D19" s="209"/>
      <c r="E19" s="210"/>
      <c r="F19" s="210"/>
      <c r="G19" s="211"/>
      <c r="H19" s="212"/>
      <c r="I19" s="212"/>
      <c r="J19" s="213"/>
      <c r="K19" s="214"/>
      <c r="L19" s="215"/>
    </row>
    <row r="20" spans="1:12" ht="27" customHeight="1" thickBot="1">
      <c r="A20" s="216" t="s">
        <v>87</v>
      </c>
      <c r="B20" s="208">
        <v>460</v>
      </c>
      <c r="C20" s="138">
        <f>E20+G20</f>
        <v>1</v>
      </c>
      <c r="D20" s="138">
        <f>F20+H20</f>
        <v>1</v>
      </c>
      <c r="E20" s="138">
        <v>1</v>
      </c>
      <c r="F20" s="138">
        <v>1</v>
      </c>
      <c r="G20" s="217"/>
      <c r="H20" s="218"/>
      <c r="I20" s="219"/>
      <c r="J20" s="220"/>
      <c r="K20" s="221"/>
      <c r="L20" s="222"/>
    </row>
    <row r="21" spans="1:12" ht="18.75" customHeight="1">
      <c r="A21" s="223" t="s">
        <v>52</v>
      </c>
      <c r="B21" s="224"/>
      <c r="C21" s="209"/>
      <c r="D21" s="209"/>
      <c r="E21" s="225"/>
      <c r="F21" s="225"/>
      <c r="G21" s="226"/>
      <c r="H21" s="227"/>
      <c r="I21" s="228"/>
      <c r="J21" s="228"/>
      <c r="K21" s="229"/>
      <c r="L21" s="229"/>
    </row>
    <row r="22" spans="1:12" ht="21.75" customHeight="1" thickBot="1">
      <c r="A22" s="230" t="s">
        <v>53</v>
      </c>
      <c r="B22" s="231">
        <v>470</v>
      </c>
      <c r="C22" s="232">
        <f>E22+G22</f>
        <v>0</v>
      </c>
      <c r="D22" s="232">
        <f>F22+H22</f>
        <v>0</v>
      </c>
      <c r="E22" s="233"/>
      <c r="F22" s="233"/>
      <c r="G22" s="234"/>
      <c r="H22" s="235"/>
      <c r="I22" s="236"/>
      <c r="J22" s="236"/>
      <c r="K22" s="237"/>
      <c r="L22" s="237"/>
    </row>
    <row r="23" spans="1:10" ht="9" customHeight="1">
      <c r="A23" s="238"/>
      <c r="B23" s="238"/>
      <c r="C23" s="238"/>
      <c r="D23" s="238"/>
      <c r="E23" s="238"/>
      <c r="F23" s="238"/>
      <c r="G23" s="239"/>
      <c r="H23" s="239"/>
      <c r="I23" s="239"/>
      <c r="J23" s="239"/>
    </row>
    <row r="24" spans="1:12" ht="24.75" customHeight="1">
      <c r="A24" s="562" t="s">
        <v>86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</row>
    <row r="25" spans="1:10" ht="24.75" customHeight="1">
      <c r="A25" s="240"/>
      <c r="B25" s="241"/>
      <c r="C25" s="241"/>
      <c r="D25" s="241"/>
      <c r="E25" s="241"/>
      <c r="F25" s="241"/>
      <c r="G25" s="241"/>
      <c r="H25" s="241"/>
      <c r="I25" s="241"/>
      <c r="J25" s="241"/>
    </row>
    <row r="26" spans="1:10" ht="24.75" customHeight="1">
      <c r="A26" s="240"/>
      <c r="B26" s="241"/>
      <c r="C26" s="241"/>
      <c r="D26" s="241"/>
      <c r="E26" s="241"/>
      <c r="F26" s="241"/>
      <c r="G26" s="241"/>
      <c r="H26" s="241"/>
      <c r="I26" s="241"/>
      <c r="J26" s="241"/>
    </row>
    <row r="27" spans="1:10" ht="15" customHeight="1">
      <c r="A27" s="242"/>
      <c r="B27" s="564" t="s">
        <v>56</v>
      </c>
      <c r="C27" s="564"/>
      <c r="D27" s="564"/>
      <c r="E27" s="565"/>
      <c r="F27" s="565"/>
      <c r="G27" s="243"/>
      <c r="H27" s="589" t="s">
        <v>162</v>
      </c>
      <c r="I27" s="435"/>
      <c r="J27" s="239"/>
    </row>
    <row r="28" spans="1:10" ht="11.25" customHeight="1">
      <c r="A28" s="242" t="s">
        <v>49</v>
      </c>
      <c r="B28" s="242"/>
      <c r="C28" s="242"/>
      <c r="D28" s="242"/>
      <c r="E28" s="561" t="s">
        <v>62</v>
      </c>
      <c r="F28" s="561"/>
      <c r="G28" s="239"/>
      <c r="H28" s="557" t="s">
        <v>59</v>
      </c>
      <c r="I28" s="557"/>
      <c r="J28" s="239"/>
    </row>
    <row r="29" spans="1:10" ht="10.5" customHeight="1">
      <c r="A29" s="244" t="s">
        <v>50</v>
      </c>
      <c r="B29" s="242"/>
      <c r="C29" s="242"/>
      <c r="D29" s="242"/>
      <c r="E29" s="241"/>
      <c r="F29" s="241"/>
      <c r="G29" s="239"/>
      <c r="H29" s="239"/>
      <c r="I29" s="239"/>
      <c r="J29" s="239"/>
    </row>
    <row r="30" spans="1:10" ht="10.5" customHeight="1">
      <c r="A30" s="244"/>
      <c r="B30" s="560" t="s">
        <v>57</v>
      </c>
      <c r="C30" s="560"/>
      <c r="D30" s="560"/>
      <c r="E30" s="560"/>
      <c r="F30" s="560"/>
      <c r="G30" s="239"/>
      <c r="H30" s="589" t="s">
        <v>164</v>
      </c>
      <c r="I30" s="590"/>
      <c r="J30" s="239"/>
    </row>
    <row r="31" spans="1:10" ht="13.5" customHeight="1">
      <c r="A31" s="245" t="s">
        <v>51</v>
      </c>
      <c r="B31" s="557" t="s">
        <v>61</v>
      </c>
      <c r="C31" s="557"/>
      <c r="D31" s="557"/>
      <c r="E31" s="557"/>
      <c r="F31" s="557"/>
      <c r="G31" s="239"/>
      <c r="H31" s="557" t="s">
        <v>59</v>
      </c>
      <c r="I31" s="557"/>
      <c r="J31" s="239"/>
    </row>
    <row r="32" spans="1:10" ht="14.25" customHeight="1">
      <c r="A32" s="245"/>
      <c r="B32" s="241"/>
      <c r="C32" s="241"/>
      <c r="D32" s="241"/>
      <c r="E32" s="241"/>
      <c r="F32" s="241"/>
      <c r="G32" s="239"/>
      <c r="H32" s="239"/>
      <c r="I32" s="239"/>
      <c r="J32" s="239"/>
    </row>
    <row r="33" spans="1:6" ht="29.25" customHeight="1" hidden="1">
      <c r="A33" s="246"/>
      <c r="B33" s="558"/>
      <c r="C33" s="558"/>
      <c r="D33" s="558"/>
      <c r="E33" s="556"/>
      <c r="F33" s="556"/>
    </row>
    <row r="34" spans="1:6" ht="11.25" customHeight="1" hidden="1">
      <c r="A34" s="247"/>
      <c r="B34" s="556"/>
      <c r="C34" s="556"/>
      <c r="D34" s="556"/>
      <c r="E34" s="556"/>
      <c r="F34" s="556"/>
    </row>
    <row r="35" spans="1:6" ht="30.75" customHeight="1" hidden="1">
      <c r="A35" s="248"/>
      <c r="B35" s="555"/>
      <c r="C35" s="555"/>
      <c r="D35" s="555"/>
      <c r="E35" s="555"/>
      <c r="F35" s="555"/>
    </row>
    <row r="36" spans="1:6" ht="10.5" customHeight="1" hidden="1">
      <c r="A36" s="249"/>
      <c r="B36" s="556"/>
      <c r="C36" s="556"/>
      <c r="D36" s="556"/>
      <c r="E36" s="556"/>
      <c r="F36" s="556"/>
    </row>
    <row r="37" spans="1:6" ht="33.75" customHeight="1" hidden="1">
      <c r="A37" s="249"/>
      <c r="B37" s="554"/>
      <c r="C37" s="554"/>
      <c r="D37" s="554"/>
      <c r="E37" s="554"/>
      <c r="F37" s="554"/>
    </row>
    <row r="38" spans="1:6" ht="12.75" hidden="1">
      <c r="A38" s="250"/>
      <c r="B38" s="251"/>
      <c r="C38" s="251"/>
      <c r="D38" s="251"/>
      <c r="E38" s="251"/>
      <c r="F38" s="251"/>
    </row>
    <row r="39" spans="1:6" ht="12.75" hidden="1">
      <c r="A39" s="250"/>
      <c r="B39" s="251"/>
      <c r="C39" s="251"/>
      <c r="D39" s="251"/>
      <c r="E39" s="251"/>
      <c r="F39" s="251"/>
    </row>
    <row r="40" spans="1:6" ht="12.75" hidden="1">
      <c r="A40" s="250"/>
      <c r="B40" s="251"/>
      <c r="C40" s="251"/>
      <c r="D40" s="251"/>
      <c r="E40" s="251"/>
      <c r="F40" s="251"/>
    </row>
    <row r="41" spans="1:6" ht="12.75" hidden="1">
      <c r="A41" s="250"/>
      <c r="B41" s="251"/>
      <c r="C41" s="251"/>
      <c r="D41" s="251"/>
      <c r="E41" s="251"/>
      <c r="F41" s="251"/>
    </row>
    <row r="42" spans="1:6" ht="12.75" hidden="1">
      <c r="A42" s="250"/>
      <c r="B42" s="251"/>
      <c r="C42" s="251"/>
      <c r="D42" s="251"/>
      <c r="E42" s="251"/>
      <c r="F42" s="251"/>
    </row>
    <row r="43" spans="1:6" ht="12.75" hidden="1">
      <c r="A43" s="250"/>
      <c r="B43" s="251"/>
      <c r="C43" s="251"/>
      <c r="D43" s="251"/>
      <c r="E43" s="251"/>
      <c r="F43" s="251"/>
    </row>
    <row r="44" spans="1:6" ht="12.75" hidden="1">
      <c r="A44" s="250"/>
      <c r="B44" s="251"/>
      <c r="C44" s="251"/>
      <c r="D44" s="251"/>
      <c r="E44" s="251"/>
      <c r="F44" s="251"/>
    </row>
    <row r="45" spans="1:6" ht="12.75" hidden="1">
      <c r="A45" s="250"/>
      <c r="B45" s="251"/>
      <c r="C45" s="251"/>
      <c r="D45" s="251"/>
      <c r="E45" s="251"/>
      <c r="F45" s="251"/>
    </row>
    <row r="46" spans="1:6" ht="12.75" hidden="1">
      <c r="A46" s="250"/>
      <c r="B46" s="251"/>
      <c r="C46" s="251"/>
      <c r="D46" s="251"/>
      <c r="E46" s="251"/>
      <c r="F46" s="251"/>
    </row>
    <row r="47" spans="1:6" ht="12.75" hidden="1">
      <c r="A47" s="250"/>
      <c r="B47" s="251"/>
      <c r="C47" s="251"/>
      <c r="D47" s="251"/>
      <c r="E47" s="251"/>
      <c r="F47" s="251"/>
    </row>
    <row r="48" spans="1:6" ht="12.75" hidden="1">
      <c r="A48" s="250"/>
      <c r="B48" s="251"/>
      <c r="C48" s="251"/>
      <c r="D48" s="251"/>
      <c r="E48" s="251"/>
      <c r="F48" s="251"/>
    </row>
    <row r="49" spans="1:6" ht="12.75" hidden="1">
      <c r="A49" s="250"/>
      <c r="B49" s="251"/>
      <c r="C49" s="251"/>
      <c r="D49" s="251"/>
      <c r="E49" s="251"/>
      <c r="F49" s="251"/>
    </row>
    <row r="50" spans="1:6" ht="12.75" hidden="1">
      <c r="A50" s="250"/>
      <c r="B50" s="251"/>
      <c r="C50" s="251"/>
      <c r="D50" s="251"/>
      <c r="E50" s="251"/>
      <c r="F50" s="251"/>
    </row>
    <row r="51" spans="1:6" ht="12.75" hidden="1">
      <c r="A51" s="250"/>
      <c r="B51" s="251"/>
      <c r="C51" s="251"/>
      <c r="D51" s="251"/>
      <c r="E51" s="251"/>
      <c r="F51" s="251"/>
    </row>
    <row r="52" spans="1:6" ht="12.75" hidden="1">
      <c r="A52" s="250"/>
      <c r="B52" s="251"/>
      <c r="C52" s="251"/>
      <c r="D52" s="251"/>
      <c r="E52" s="251"/>
      <c r="F52" s="251"/>
    </row>
    <row r="53" spans="1:6" ht="12.75" hidden="1">
      <c r="A53" s="250"/>
      <c r="B53" s="251"/>
      <c r="C53" s="251"/>
      <c r="D53" s="251"/>
      <c r="E53" s="251"/>
      <c r="F53" s="251"/>
    </row>
    <row r="54" spans="1:6" ht="12.75" hidden="1">
      <c r="A54" s="250"/>
      <c r="B54" s="251"/>
      <c r="C54" s="251"/>
      <c r="D54" s="251"/>
      <c r="E54" s="251"/>
      <c r="F54" s="251"/>
    </row>
    <row r="55" spans="1:6" ht="12.75" hidden="1">
      <c r="A55" s="250"/>
      <c r="B55" s="251"/>
      <c r="C55" s="251"/>
      <c r="D55" s="251"/>
      <c r="E55" s="251"/>
      <c r="F55" s="251"/>
    </row>
    <row r="56" spans="1:6" ht="12.75" hidden="1">
      <c r="A56" s="250"/>
      <c r="B56" s="251"/>
      <c r="C56" s="251"/>
      <c r="D56" s="251"/>
      <c r="E56" s="251"/>
      <c r="F56" s="251"/>
    </row>
    <row r="57" spans="1:6" ht="12.75" hidden="1">
      <c r="A57" s="250"/>
      <c r="B57" s="251"/>
      <c r="C57" s="251"/>
      <c r="D57" s="251"/>
      <c r="E57" s="251"/>
      <c r="F57" s="251"/>
    </row>
    <row r="58" spans="1:6" ht="12.75" hidden="1">
      <c r="A58" s="250"/>
      <c r="B58" s="251"/>
      <c r="C58" s="251"/>
      <c r="D58" s="251"/>
      <c r="E58" s="251"/>
      <c r="F58" s="251"/>
    </row>
    <row r="59" spans="1:6" ht="12.75" hidden="1">
      <c r="A59" s="250"/>
      <c r="B59" s="251"/>
      <c r="C59" s="251"/>
      <c r="D59" s="251"/>
      <c r="E59" s="251"/>
      <c r="F59" s="251"/>
    </row>
    <row r="60" spans="1:6" ht="12.75" hidden="1">
      <c r="A60" s="250"/>
      <c r="B60" s="251"/>
      <c r="C60" s="251"/>
      <c r="D60" s="251"/>
      <c r="E60" s="251"/>
      <c r="F60" s="251"/>
    </row>
    <row r="61" spans="1:6" ht="12.75" hidden="1">
      <c r="A61" s="250"/>
      <c r="B61" s="251"/>
      <c r="C61" s="251"/>
      <c r="D61" s="251"/>
      <c r="E61" s="251"/>
      <c r="F61" s="251"/>
    </row>
    <row r="62" spans="1:6" ht="12.75" hidden="1">
      <c r="A62" s="250"/>
      <c r="B62" s="251"/>
      <c r="C62" s="251"/>
      <c r="D62" s="251"/>
      <c r="E62" s="251"/>
      <c r="F62" s="251"/>
    </row>
    <row r="63" spans="1:6" ht="12.75" hidden="1">
      <c r="A63" s="250"/>
      <c r="B63" s="251"/>
      <c r="C63" s="251"/>
      <c r="D63" s="251"/>
      <c r="E63" s="251"/>
      <c r="F63" s="251"/>
    </row>
    <row r="64" spans="1:6" ht="12.75" hidden="1">
      <c r="A64" s="250"/>
      <c r="B64" s="251"/>
      <c r="C64" s="251"/>
      <c r="D64" s="251"/>
      <c r="E64" s="251"/>
      <c r="F64" s="251"/>
    </row>
    <row r="65" spans="1:6" ht="12.75" hidden="1">
      <c r="A65" s="250"/>
      <c r="B65" s="251"/>
      <c r="C65" s="251"/>
      <c r="D65" s="251"/>
      <c r="E65" s="251"/>
      <c r="F65" s="251"/>
    </row>
    <row r="66" spans="1:6" ht="12.75" hidden="1">
      <c r="A66" s="250"/>
      <c r="B66" s="251"/>
      <c r="C66" s="251"/>
      <c r="D66" s="251"/>
      <c r="E66" s="251"/>
      <c r="F66" s="251"/>
    </row>
    <row r="67" spans="1:6" ht="12.75" hidden="1">
      <c r="A67" s="250"/>
      <c r="B67" s="251"/>
      <c r="C67" s="251"/>
      <c r="D67" s="251"/>
      <c r="E67" s="251"/>
      <c r="F67" s="251"/>
    </row>
    <row r="68" spans="1:6" ht="12.75" hidden="1">
      <c r="A68" s="250"/>
      <c r="B68" s="251"/>
      <c r="C68" s="251"/>
      <c r="D68" s="251"/>
      <c r="E68" s="251"/>
      <c r="F68" s="251"/>
    </row>
    <row r="69" spans="1:6" ht="12.75" hidden="1">
      <c r="A69" s="250"/>
      <c r="B69" s="251"/>
      <c r="C69" s="251"/>
      <c r="D69" s="251"/>
      <c r="E69" s="251"/>
      <c r="F69" s="251"/>
    </row>
    <row r="70" spans="1:6" ht="12.75" hidden="1">
      <c r="A70" s="250"/>
      <c r="B70" s="251"/>
      <c r="C70" s="251"/>
      <c r="D70" s="251"/>
      <c r="E70" s="251"/>
      <c r="F70" s="251"/>
    </row>
    <row r="71" spans="1:6" ht="12.75" hidden="1">
      <c r="A71" s="250"/>
      <c r="B71" s="251"/>
      <c r="C71" s="251"/>
      <c r="D71" s="251"/>
      <c r="E71" s="251"/>
      <c r="F71" s="251"/>
    </row>
    <row r="72" spans="1:6" ht="12.75" hidden="1">
      <c r="A72" s="250"/>
      <c r="B72" s="251"/>
      <c r="C72" s="251"/>
      <c r="D72" s="251"/>
      <c r="E72" s="251"/>
      <c r="F72" s="251"/>
    </row>
    <row r="73" spans="1:6" ht="12.75" hidden="1">
      <c r="A73" s="250"/>
      <c r="B73" s="251"/>
      <c r="C73" s="251"/>
      <c r="D73" s="251"/>
      <c r="E73" s="251"/>
      <c r="F73" s="251"/>
    </row>
    <row r="74" spans="1:6" ht="12.75" hidden="1">
      <c r="A74" s="250"/>
      <c r="B74" s="251"/>
      <c r="C74" s="251"/>
      <c r="D74" s="251"/>
      <c r="E74" s="251"/>
      <c r="F74" s="251"/>
    </row>
    <row r="75" spans="1:6" ht="12.75" hidden="1">
      <c r="A75" s="250"/>
      <c r="B75" s="251"/>
      <c r="C75" s="251"/>
      <c r="D75" s="251"/>
      <c r="E75" s="251"/>
      <c r="F75" s="251"/>
    </row>
    <row r="76" spans="1:6" ht="12.75" hidden="1">
      <c r="A76" s="250"/>
      <c r="B76" s="251"/>
      <c r="C76" s="251"/>
      <c r="D76" s="251"/>
      <c r="E76" s="251"/>
      <c r="F76" s="251"/>
    </row>
    <row r="77" spans="1:6" ht="12.75" hidden="1">
      <c r="A77" s="250"/>
      <c r="B77" s="251"/>
      <c r="C77" s="251"/>
      <c r="D77" s="251"/>
      <c r="E77" s="251"/>
      <c r="F77" s="251"/>
    </row>
    <row r="78" spans="1:6" ht="12.75" hidden="1">
      <c r="A78" s="250"/>
      <c r="B78" s="251"/>
      <c r="C78" s="251"/>
      <c r="D78" s="251"/>
      <c r="E78" s="251"/>
      <c r="F78" s="251"/>
    </row>
    <row r="79" spans="1:6" ht="12.75" hidden="1">
      <c r="A79" s="250"/>
      <c r="B79" s="251"/>
      <c r="C79" s="251"/>
      <c r="D79" s="251"/>
      <c r="E79" s="251"/>
      <c r="F79" s="251"/>
    </row>
    <row r="80" spans="1:6" ht="12.75" hidden="1">
      <c r="A80" s="250"/>
      <c r="B80" s="251"/>
      <c r="C80" s="251"/>
      <c r="D80" s="251"/>
      <c r="E80" s="251"/>
      <c r="F80" s="251"/>
    </row>
    <row r="81" spans="1:6" ht="12.75" hidden="1">
      <c r="A81" s="250"/>
      <c r="B81" s="251"/>
      <c r="C81" s="251"/>
      <c r="D81" s="251"/>
      <c r="E81" s="251"/>
      <c r="F81" s="251"/>
    </row>
    <row r="82" spans="1:6" ht="12.75" hidden="1">
      <c r="A82" s="250"/>
      <c r="B82" s="251"/>
      <c r="C82" s="251"/>
      <c r="D82" s="251"/>
      <c r="E82" s="251"/>
      <c r="F82" s="251"/>
    </row>
    <row r="83" spans="1:6" ht="12.75" hidden="1">
      <c r="A83" s="250"/>
      <c r="B83" s="251"/>
      <c r="C83" s="251"/>
      <c r="D83" s="251"/>
      <c r="E83" s="251"/>
      <c r="F83" s="251"/>
    </row>
    <row r="84" spans="1:6" ht="12.75" hidden="1">
      <c r="A84" s="250"/>
      <c r="B84" s="251"/>
      <c r="C84" s="251"/>
      <c r="D84" s="251"/>
      <c r="E84" s="251"/>
      <c r="F84" s="251"/>
    </row>
    <row r="85" spans="1:6" ht="12.75" hidden="1">
      <c r="A85" s="250"/>
      <c r="B85" s="251"/>
      <c r="C85" s="251"/>
      <c r="D85" s="251"/>
      <c r="E85" s="251"/>
      <c r="F85" s="251"/>
    </row>
    <row r="86" spans="1:6" ht="12.75" hidden="1">
      <c r="A86" s="250"/>
      <c r="B86" s="251"/>
      <c r="C86" s="251"/>
      <c r="D86" s="251"/>
      <c r="E86" s="251"/>
      <c r="F86" s="251"/>
    </row>
    <row r="87" spans="1:6" ht="12.75" hidden="1">
      <c r="A87" s="250"/>
      <c r="B87" s="251"/>
      <c r="C87" s="251"/>
      <c r="D87" s="251"/>
      <c r="E87" s="251"/>
      <c r="F87" s="251"/>
    </row>
    <row r="88" spans="1:6" ht="12.75" hidden="1">
      <c r="A88" s="250"/>
      <c r="B88" s="251"/>
      <c r="C88" s="251"/>
      <c r="D88" s="251"/>
      <c r="E88" s="251"/>
      <c r="F88" s="251"/>
    </row>
    <row r="89" spans="1:6" ht="12.75" hidden="1">
      <c r="A89" s="250"/>
      <c r="B89" s="251"/>
      <c r="C89" s="251"/>
      <c r="D89" s="251"/>
      <c r="E89" s="251"/>
      <c r="F89" s="251"/>
    </row>
    <row r="90" spans="1:6" ht="12.75" hidden="1">
      <c r="A90" s="250"/>
      <c r="B90" s="251"/>
      <c r="C90" s="251"/>
      <c r="D90" s="251"/>
      <c r="E90" s="251"/>
      <c r="F90" s="251"/>
    </row>
    <row r="91" spans="1:6" ht="12.75" hidden="1">
      <c r="A91" s="250"/>
      <c r="B91" s="251"/>
      <c r="C91" s="251"/>
      <c r="D91" s="251"/>
      <c r="E91" s="251"/>
      <c r="F91" s="251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</sheetData>
  <sheetProtection/>
  <mergeCells count="70">
    <mergeCell ref="C15:D15"/>
    <mergeCell ref="C14:D14"/>
    <mergeCell ref="C16:D16"/>
    <mergeCell ref="C5:D6"/>
    <mergeCell ref="C9:D9"/>
    <mergeCell ref="C10:D10"/>
    <mergeCell ref="C4:L4"/>
    <mergeCell ref="C7:L7"/>
    <mergeCell ref="C8:D8"/>
    <mergeCell ref="I5:J6"/>
    <mergeCell ref="E11:F11"/>
    <mergeCell ref="E9:F9"/>
    <mergeCell ref="E10:F10"/>
    <mergeCell ref="C11:D11"/>
    <mergeCell ref="E12:F12"/>
    <mergeCell ref="E14:F14"/>
    <mergeCell ref="C12:D12"/>
    <mergeCell ref="E13:F13"/>
    <mergeCell ref="C13:D13"/>
    <mergeCell ref="A3:L3"/>
    <mergeCell ref="K8:L8"/>
    <mergeCell ref="I8:J8"/>
    <mergeCell ref="G8:H8"/>
    <mergeCell ref="E8:F8"/>
    <mergeCell ref="K5:L6"/>
    <mergeCell ref="A4:A7"/>
    <mergeCell ref="B4:B7"/>
    <mergeCell ref="E5:F6"/>
    <mergeCell ref="G5:H6"/>
    <mergeCell ref="B37:F37"/>
    <mergeCell ref="B35:F35"/>
    <mergeCell ref="B36:F36"/>
    <mergeCell ref="B31:F31"/>
    <mergeCell ref="B34:F34"/>
    <mergeCell ref="B33:F33"/>
    <mergeCell ref="H31:I31"/>
    <mergeCell ref="E16:F16"/>
    <mergeCell ref="E15:F15"/>
    <mergeCell ref="H28:I28"/>
    <mergeCell ref="H30:I30"/>
    <mergeCell ref="B30:F30"/>
    <mergeCell ref="E28:F28"/>
    <mergeCell ref="A24:L24"/>
    <mergeCell ref="B27:F27"/>
    <mergeCell ref="H27:I27"/>
    <mergeCell ref="G10:H10"/>
    <mergeCell ref="G9:H9"/>
    <mergeCell ref="G11:H11"/>
    <mergeCell ref="G16:H16"/>
    <mergeCell ref="G15:H15"/>
    <mergeCell ref="G14:H14"/>
    <mergeCell ref="G13:H13"/>
    <mergeCell ref="G12:H12"/>
    <mergeCell ref="K11:L11"/>
    <mergeCell ref="I12:J12"/>
    <mergeCell ref="K12:L12"/>
    <mergeCell ref="I9:J9"/>
    <mergeCell ref="I10:J10"/>
    <mergeCell ref="K9:L9"/>
    <mergeCell ref="K10:L10"/>
    <mergeCell ref="I1:L1"/>
    <mergeCell ref="I15:J15"/>
    <mergeCell ref="K15:L15"/>
    <mergeCell ref="I16:J16"/>
    <mergeCell ref="K16:L16"/>
    <mergeCell ref="I13:J13"/>
    <mergeCell ref="K13:L13"/>
    <mergeCell ref="I14:J14"/>
    <mergeCell ref="K14:L14"/>
    <mergeCell ref="I11:J11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8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91"/>
  <sheetViews>
    <sheetView zoomScale="75" zoomScaleNormal="75" workbookViewId="0" topLeftCell="A1">
      <selection activeCell="A14" sqref="A14:L14"/>
    </sheetView>
  </sheetViews>
  <sheetFormatPr defaultColWidth="9.00390625" defaultRowHeight="12.75"/>
  <cols>
    <col min="1" max="1" width="44.75390625" style="169" customWidth="1"/>
    <col min="2" max="2" width="6.625" style="170" customWidth="1"/>
    <col min="3" max="3" width="15.625" style="170" customWidth="1"/>
    <col min="4" max="4" width="15.125" style="170" customWidth="1"/>
    <col min="5" max="5" width="17.125" style="170" customWidth="1"/>
    <col min="6" max="6" width="15.125" style="170" customWidth="1"/>
    <col min="7" max="7" width="17.625" style="170" customWidth="1"/>
    <col min="8" max="8" width="18.00390625" style="170" customWidth="1"/>
    <col min="9" max="9" width="17.375" style="170" customWidth="1"/>
    <col min="10" max="10" width="16.375" style="170" customWidth="1"/>
    <col min="11" max="11" width="16.625" style="170" customWidth="1"/>
    <col min="12" max="12" width="17.375" style="170" customWidth="1"/>
    <col min="13" max="16384" width="9.125" style="170" customWidth="1"/>
  </cols>
  <sheetData>
    <row r="1" spans="9:12" ht="14.25">
      <c r="I1" s="434"/>
      <c r="J1" s="434"/>
      <c r="K1" s="434"/>
      <c r="L1" s="434"/>
    </row>
    <row r="2" spans="11:12" ht="16.5" customHeight="1">
      <c r="K2" s="171"/>
      <c r="L2" s="171" t="s">
        <v>88</v>
      </c>
    </row>
    <row r="3" spans="1:12" ht="24.75" customHeight="1" thickBot="1">
      <c r="A3" s="550" t="s">
        <v>60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</row>
    <row r="4" spans="1:12" ht="16.5" customHeight="1" thickBot="1">
      <c r="A4" s="409" t="s">
        <v>3</v>
      </c>
      <c r="B4" s="409" t="s">
        <v>18</v>
      </c>
      <c r="C4" s="534" t="s">
        <v>37</v>
      </c>
      <c r="D4" s="535"/>
      <c r="E4" s="535"/>
      <c r="F4" s="535"/>
      <c r="G4" s="535"/>
      <c r="H4" s="535"/>
      <c r="I4" s="535"/>
      <c r="J4" s="535"/>
      <c r="K4" s="535"/>
      <c r="L4" s="536"/>
    </row>
    <row r="5" spans="1:12" ht="16.5" customHeight="1" thickBot="1">
      <c r="A5" s="409"/>
      <c r="B5" s="409"/>
      <c r="C5" s="526" t="s">
        <v>98</v>
      </c>
      <c r="D5" s="527"/>
      <c r="E5" s="553" t="s">
        <v>94</v>
      </c>
      <c r="F5" s="527"/>
      <c r="G5" s="499" t="s">
        <v>132</v>
      </c>
      <c r="H5" s="503"/>
      <c r="I5" s="542"/>
      <c r="J5" s="543"/>
      <c r="K5" s="542"/>
      <c r="L5" s="543"/>
    </row>
    <row r="6" spans="1:12" ht="60" customHeight="1" thickBot="1">
      <c r="A6" s="409"/>
      <c r="B6" s="409"/>
      <c r="C6" s="528"/>
      <c r="D6" s="529"/>
      <c r="E6" s="528"/>
      <c r="F6" s="529"/>
      <c r="G6" s="501"/>
      <c r="H6" s="504"/>
      <c r="I6" s="544"/>
      <c r="J6" s="545"/>
      <c r="K6" s="544"/>
      <c r="L6" s="545"/>
    </row>
    <row r="7" spans="1:12" ht="16.5" customHeight="1" thickBot="1">
      <c r="A7" s="409"/>
      <c r="B7" s="409"/>
      <c r="C7" s="537" t="s">
        <v>38</v>
      </c>
      <c r="D7" s="538"/>
      <c r="E7" s="538"/>
      <c r="F7" s="538"/>
      <c r="G7" s="538"/>
      <c r="H7" s="538"/>
      <c r="I7" s="538"/>
      <c r="J7" s="538"/>
      <c r="K7" s="538"/>
      <c r="L7" s="539"/>
    </row>
    <row r="8" spans="1:12" s="175" customFormat="1" ht="15" customHeight="1" thickBot="1">
      <c r="A8" s="173">
        <v>1</v>
      </c>
      <c r="B8" s="174">
        <v>2</v>
      </c>
      <c r="C8" s="540">
        <v>3</v>
      </c>
      <c r="D8" s="541"/>
      <c r="E8" s="551">
        <v>4</v>
      </c>
      <c r="F8" s="551"/>
      <c r="G8" s="551">
        <v>5</v>
      </c>
      <c r="H8" s="552"/>
      <c r="I8" s="551">
        <v>6</v>
      </c>
      <c r="J8" s="552"/>
      <c r="K8" s="551">
        <v>7</v>
      </c>
      <c r="L8" s="552"/>
    </row>
    <row r="9" spans="1:12" s="178" customFormat="1" ht="33.75" customHeight="1">
      <c r="A9" s="176" t="s">
        <v>85</v>
      </c>
      <c r="B9" s="177">
        <v>300</v>
      </c>
      <c r="C9" s="530">
        <f>E9+G9</f>
        <v>1</v>
      </c>
      <c r="D9" s="531"/>
      <c r="E9" s="530">
        <v>1</v>
      </c>
      <c r="F9" s="531"/>
      <c r="G9" s="567"/>
      <c r="H9" s="568"/>
      <c r="I9" s="578"/>
      <c r="J9" s="579"/>
      <c r="K9" s="578"/>
      <c r="L9" s="582"/>
    </row>
    <row r="10" spans="1:12" ht="51.75" customHeight="1">
      <c r="A10" s="179" t="s">
        <v>81</v>
      </c>
      <c r="B10" s="180">
        <v>400</v>
      </c>
      <c r="C10" s="532">
        <f>E10+G10</f>
        <v>45938.34</v>
      </c>
      <c r="D10" s="533"/>
      <c r="E10" s="532">
        <f>р!F23-р!F28</f>
        <v>45938.34</v>
      </c>
      <c r="F10" s="533"/>
      <c r="G10" s="523"/>
      <c r="H10" s="566"/>
      <c r="I10" s="580"/>
      <c r="J10" s="581"/>
      <c r="K10" s="580"/>
      <c r="L10" s="583"/>
    </row>
    <row r="11" spans="1:12" ht="16.5" customHeight="1">
      <c r="A11" s="182" t="s">
        <v>77</v>
      </c>
      <c r="B11" s="183"/>
      <c r="C11" s="546"/>
      <c r="D11" s="547"/>
      <c r="E11" s="546"/>
      <c r="F11" s="547"/>
      <c r="G11" s="569"/>
      <c r="H11" s="547"/>
      <c r="I11" s="573"/>
      <c r="J11" s="588"/>
      <c r="K11" s="573"/>
      <c r="L11" s="574"/>
    </row>
    <row r="12" spans="1:12" ht="27.75" customHeight="1">
      <c r="A12" s="184" t="s">
        <v>78</v>
      </c>
      <c r="B12" s="185">
        <v>410</v>
      </c>
      <c r="C12" s="548">
        <f>E12+G12</f>
        <v>0</v>
      </c>
      <c r="D12" s="549"/>
      <c r="E12" s="548"/>
      <c r="F12" s="549"/>
      <c r="G12" s="572"/>
      <c r="H12" s="549"/>
      <c r="I12" s="575"/>
      <c r="J12" s="576"/>
      <c r="K12" s="575"/>
      <c r="L12" s="577"/>
    </row>
    <row r="13" spans="1:12" ht="29.25" customHeight="1">
      <c r="A13" s="186" t="s">
        <v>73</v>
      </c>
      <c r="B13" s="187">
        <v>420</v>
      </c>
      <c r="C13" s="522">
        <f>E13+G13</f>
        <v>0</v>
      </c>
      <c r="D13" s="523"/>
      <c r="E13" s="522"/>
      <c r="F13" s="523"/>
      <c r="G13" s="522"/>
      <c r="H13" s="566"/>
      <c r="I13" s="580"/>
      <c r="J13" s="581"/>
      <c r="K13" s="580"/>
      <c r="L13" s="583"/>
    </row>
    <row r="14" spans="1:12" ht="26.25" customHeight="1">
      <c r="A14" s="186" t="s">
        <v>74</v>
      </c>
      <c r="B14" s="187">
        <v>430</v>
      </c>
      <c r="C14" s="522">
        <f>E14+G14</f>
        <v>0</v>
      </c>
      <c r="D14" s="523"/>
      <c r="E14" s="522"/>
      <c r="F14" s="523"/>
      <c r="G14" s="522"/>
      <c r="H14" s="566"/>
      <c r="I14" s="580"/>
      <c r="J14" s="581"/>
      <c r="K14" s="580"/>
      <c r="L14" s="583"/>
    </row>
    <row r="15" spans="1:12" ht="29.25" customHeight="1">
      <c r="A15" s="186" t="s">
        <v>75</v>
      </c>
      <c r="B15" s="187">
        <v>440</v>
      </c>
      <c r="C15" s="520">
        <f>E15+G15</f>
        <v>45938.34</v>
      </c>
      <c r="D15" s="521"/>
      <c r="E15" s="480">
        <f>E10</f>
        <v>45938.34</v>
      </c>
      <c r="F15" s="481"/>
      <c r="G15" s="571"/>
      <c r="H15" s="571"/>
      <c r="I15" s="584"/>
      <c r="J15" s="584"/>
      <c r="K15" s="584"/>
      <c r="L15" s="585"/>
    </row>
    <row r="16" spans="1:12" ht="31.5" customHeight="1" thickBot="1">
      <c r="A16" s="188" t="s">
        <v>76</v>
      </c>
      <c r="B16" s="189">
        <v>450</v>
      </c>
      <c r="C16" s="524">
        <f>E16+G16</f>
        <v>0</v>
      </c>
      <c r="D16" s="525"/>
      <c r="E16" s="478"/>
      <c r="F16" s="479"/>
      <c r="G16" s="570"/>
      <c r="H16" s="570"/>
      <c r="I16" s="586"/>
      <c r="J16" s="586"/>
      <c r="K16" s="586"/>
      <c r="L16" s="587"/>
    </row>
    <row r="17" spans="1:12" ht="33.75" customHeight="1" thickBot="1">
      <c r="A17" s="172" t="s">
        <v>3</v>
      </c>
      <c r="B17" s="190"/>
      <c r="C17" s="191" t="s">
        <v>54</v>
      </c>
      <c r="D17" s="192" t="s">
        <v>55</v>
      </c>
      <c r="E17" s="193" t="s">
        <v>54</v>
      </c>
      <c r="F17" s="194" t="s">
        <v>55</v>
      </c>
      <c r="G17" s="195" t="s">
        <v>54</v>
      </c>
      <c r="H17" s="196" t="s">
        <v>55</v>
      </c>
      <c r="I17" s="197" t="s">
        <v>54</v>
      </c>
      <c r="J17" s="197" t="s">
        <v>55</v>
      </c>
      <c r="K17" s="198" t="s">
        <v>54</v>
      </c>
      <c r="L17" s="199" t="s">
        <v>55</v>
      </c>
    </row>
    <row r="18" spans="1:12" ht="14.25" customHeight="1" thickBot="1">
      <c r="A18" s="200">
        <v>1</v>
      </c>
      <c r="B18" s="201">
        <v>2</v>
      </c>
      <c r="C18" s="200">
        <v>3</v>
      </c>
      <c r="D18" s="200">
        <v>4</v>
      </c>
      <c r="E18" s="202">
        <v>5</v>
      </c>
      <c r="F18" s="203">
        <v>6</v>
      </c>
      <c r="G18" s="204">
        <v>7</v>
      </c>
      <c r="H18" s="205">
        <v>8</v>
      </c>
      <c r="I18" s="206">
        <v>9</v>
      </c>
      <c r="J18" s="206">
        <v>10</v>
      </c>
      <c r="K18" s="206">
        <v>11</v>
      </c>
      <c r="L18" s="207">
        <v>12</v>
      </c>
    </row>
    <row r="19" spans="1:12" ht="15" customHeight="1">
      <c r="A19" s="192" t="s">
        <v>48</v>
      </c>
      <c r="B19" s="208"/>
      <c r="C19" s="209"/>
      <c r="D19" s="209"/>
      <c r="E19" s="210"/>
      <c r="F19" s="210"/>
      <c r="G19" s="211"/>
      <c r="H19" s="212"/>
      <c r="I19" s="212"/>
      <c r="J19" s="213"/>
      <c r="K19" s="214"/>
      <c r="L19" s="215"/>
    </row>
    <row r="20" spans="1:12" ht="27" customHeight="1" thickBot="1">
      <c r="A20" s="216" t="s">
        <v>87</v>
      </c>
      <c r="B20" s="208">
        <v>460</v>
      </c>
      <c r="C20" s="138">
        <f>E20+G20</f>
        <v>1</v>
      </c>
      <c r="D20" s="138">
        <f>F20+H20</f>
        <v>1</v>
      </c>
      <c r="E20" s="138">
        <v>1</v>
      </c>
      <c r="F20" s="138">
        <v>1</v>
      </c>
      <c r="G20" s="217"/>
      <c r="H20" s="218"/>
      <c r="I20" s="219"/>
      <c r="J20" s="220"/>
      <c r="K20" s="221"/>
      <c r="L20" s="222"/>
    </row>
    <row r="21" spans="1:12" ht="18.75" customHeight="1">
      <c r="A21" s="223" t="s">
        <v>52</v>
      </c>
      <c r="B21" s="224"/>
      <c r="C21" s="209"/>
      <c r="D21" s="209"/>
      <c r="E21" s="225"/>
      <c r="F21" s="225"/>
      <c r="G21" s="226"/>
      <c r="H21" s="227"/>
      <c r="I21" s="228"/>
      <c r="J21" s="228"/>
      <c r="K21" s="229"/>
      <c r="L21" s="229"/>
    </row>
    <row r="22" spans="1:12" ht="21.75" customHeight="1" thickBot="1">
      <c r="A22" s="230" t="s">
        <v>53</v>
      </c>
      <c r="B22" s="231">
        <v>470</v>
      </c>
      <c r="C22" s="232">
        <f>E22+G22</f>
        <v>0</v>
      </c>
      <c r="D22" s="232">
        <f>F22+H22</f>
        <v>0</v>
      </c>
      <c r="E22" s="233"/>
      <c r="F22" s="233"/>
      <c r="G22" s="234"/>
      <c r="H22" s="235"/>
      <c r="I22" s="236"/>
      <c r="J22" s="236"/>
      <c r="K22" s="237"/>
      <c r="L22" s="237"/>
    </row>
    <row r="23" spans="1:10" ht="9" customHeight="1">
      <c r="A23" s="238"/>
      <c r="B23" s="238"/>
      <c r="C23" s="238"/>
      <c r="D23" s="238"/>
      <c r="E23" s="238"/>
      <c r="F23" s="238"/>
      <c r="G23" s="239"/>
      <c r="H23" s="239"/>
      <c r="I23" s="239"/>
      <c r="J23" s="239"/>
    </row>
    <row r="24" spans="1:12" ht="24.75" customHeight="1">
      <c r="A24" s="562" t="s">
        <v>86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</row>
    <row r="25" spans="1:10" ht="24.75" customHeight="1">
      <c r="A25" s="240"/>
      <c r="B25" s="241"/>
      <c r="C25" s="241"/>
      <c r="D25" s="241"/>
      <c r="E25" s="241"/>
      <c r="F25" s="241"/>
      <c r="G25" s="241"/>
      <c r="H25" s="241"/>
      <c r="I25" s="241"/>
      <c r="J25" s="241"/>
    </row>
    <row r="26" spans="1:10" ht="24.75" customHeight="1">
      <c r="A26" s="240"/>
      <c r="B26" s="241"/>
      <c r="C26" s="241"/>
      <c r="D26" s="241"/>
      <c r="E26" s="241"/>
      <c r="F26" s="241"/>
      <c r="G26" s="241"/>
      <c r="H26" s="241"/>
      <c r="I26" s="241"/>
      <c r="J26" s="241"/>
    </row>
    <row r="27" spans="1:10" ht="15" customHeight="1">
      <c r="A27" s="242"/>
      <c r="B27" s="564" t="s">
        <v>56</v>
      </c>
      <c r="C27" s="564"/>
      <c r="D27" s="564"/>
      <c r="E27" s="565"/>
      <c r="F27" s="565"/>
      <c r="G27" s="243"/>
      <c r="H27" s="559" t="s">
        <v>58</v>
      </c>
      <c r="I27" s="435"/>
      <c r="J27" s="239"/>
    </row>
    <row r="28" spans="1:10" ht="11.25" customHeight="1">
      <c r="A28" s="242" t="s">
        <v>49</v>
      </c>
      <c r="B28" s="242"/>
      <c r="C28" s="242"/>
      <c r="D28" s="242"/>
      <c r="E28" s="561" t="s">
        <v>62</v>
      </c>
      <c r="F28" s="561"/>
      <c r="G28" s="239"/>
      <c r="H28" s="557" t="s">
        <v>59</v>
      </c>
      <c r="I28" s="557"/>
      <c r="J28" s="239"/>
    </row>
    <row r="29" spans="1:10" ht="10.5" customHeight="1">
      <c r="A29" s="244" t="s">
        <v>50</v>
      </c>
      <c r="B29" s="242"/>
      <c r="C29" s="242"/>
      <c r="D29" s="242"/>
      <c r="E29" s="241"/>
      <c r="F29" s="241"/>
      <c r="G29" s="239"/>
      <c r="H29" s="239"/>
      <c r="I29" s="239"/>
      <c r="J29" s="239"/>
    </row>
    <row r="30" spans="1:10" ht="10.5" customHeight="1">
      <c r="A30" s="244"/>
      <c r="B30" s="560" t="s">
        <v>57</v>
      </c>
      <c r="C30" s="560"/>
      <c r="D30" s="560"/>
      <c r="E30" s="560"/>
      <c r="F30" s="560"/>
      <c r="G30" s="239"/>
      <c r="H30" s="559" t="s">
        <v>58</v>
      </c>
      <c r="I30" s="435"/>
      <c r="J30" s="239"/>
    </row>
    <row r="31" spans="1:10" ht="13.5" customHeight="1">
      <c r="A31" s="245" t="s">
        <v>51</v>
      </c>
      <c r="B31" s="557" t="s">
        <v>61</v>
      </c>
      <c r="C31" s="557"/>
      <c r="D31" s="557"/>
      <c r="E31" s="557"/>
      <c r="F31" s="557"/>
      <c r="G31" s="239"/>
      <c r="H31" s="557" t="s">
        <v>59</v>
      </c>
      <c r="I31" s="557"/>
      <c r="J31" s="239"/>
    </row>
    <row r="32" spans="1:10" ht="14.25" customHeight="1">
      <c r="A32" s="245"/>
      <c r="B32" s="241"/>
      <c r="C32" s="241"/>
      <c r="D32" s="241"/>
      <c r="E32" s="241"/>
      <c r="F32" s="241"/>
      <c r="G32" s="239"/>
      <c r="H32" s="239"/>
      <c r="I32" s="239"/>
      <c r="J32" s="239"/>
    </row>
    <row r="33" spans="1:6" ht="29.25" customHeight="1" hidden="1">
      <c r="A33" s="246"/>
      <c r="B33" s="558"/>
      <c r="C33" s="558"/>
      <c r="D33" s="558"/>
      <c r="E33" s="556"/>
      <c r="F33" s="556"/>
    </row>
    <row r="34" spans="1:6" ht="11.25" customHeight="1" hidden="1">
      <c r="A34" s="247"/>
      <c r="B34" s="556"/>
      <c r="C34" s="556"/>
      <c r="D34" s="556"/>
      <c r="E34" s="556"/>
      <c r="F34" s="556"/>
    </row>
    <row r="35" spans="1:6" ht="30.75" customHeight="1" hidden="1">
      <c r="A35" s="248"/>
      <c r="B35" s="555"/>
      <c r="C35" s="555"/>
      <c r="D35" s="555"/>
      <c r="E35" s="555"/>
      <c r="F35" s="555"/>
    </row>
    <row r="36" spans="1:6" ht="10.5" customHeight="1" hidden="1">
      <c r="A36" s="249"/>
      <c r="B36" s="556"/>
      <c r="C36" s="556"/>
      <c r="D36" s="556"/>
      <c r="E36" s="556"/>
      <c r="F36" s="556"/>
    </row>
    <row r="37" spans="1:6" ht="33.75" customHeight="1" hidden="1">
      <c r="A37" s="249"/>
      <c r="B37" s="554"/>
      <c r="C37" s="554"/>
      <c r="D37" s="554"/>
      <c r="E37" s="554"/>
      <c r="F37" s="554"/>
    </row>
    <row r="38" spans="1:6" ht="12.75" hidden="1">
      <c r="A38" s="250"/>
      <c r="B38" s="251"/>
      <c r="C38" s="251"/>
      <c r="D38" s="251"/>
      <c r="E38" s="251"/>
      <c r="F38" s="251"/>
    </row>
    <row r="39" spans="1:6" ht="12.75" hidden="1">
      <c r="A39" s="250"/>
      <c r="B39" s="251"/>
      <c r="C39" s="251"/>
      <c r="D39" s="251"/>
      <c r="E39" s="251"/>
      <c r="F39" s="251"/>
    </row>
    <row r="40" spans="1:6" ht="12.75" hidden="1">
      <c r="A40" s="250"/>
      <c r="B40" s="251"/>
      <c r="C40" s="251"/>
      <c r="D40" s="251"/>
      <c r="E40" s="251"/>
      <c r="F40" s="251"/>
    </row>
    <row r="41" spans="1:6" ht="12.75" hidden="1">
      <c r="A41" s="250"/>
      <c r="B41" s="251"/>
      <c r="C41" s="251"/>
      <c r="D41" s="251"/>
      <c r="E41" s="251"/>
      <c r="F41" s="251"/>
    </row>
    <row r="42" spans="1:6" ht="12.75" hidden="1">
      <c r="A42" s="250"/>
      <c r="B42" s="251"/>
      <c r="C42" s="251"/>
      <c r="D42" s="251"/>
      <c r="E42" s="251"/>
      <c r="F42" s="251"/>
    </row>
    <row r="43" spans="1:6" ht="12.75" hidden="1">
      <c r="A43" s="250"/>
      <c r="B43" s="251"/>
      <c r="C43" s="251"/>
      <c r="D43" s="251"/>
      <c r="E43" s="251"/>
      <c r="F43" s="251"/>
    </row>
    <row r="44" spans="1:6" ht="12.75" hidden="1">
      <c r="A44" s="250"/>
      <c r="B44" s="251"/>
      <c r="C44" s="251"/>
      <c r="D44" s="251"/>
      <c r="E44" s="251"/>
      <c r="F44" s="251"/>
    </row>
    <row r="45" spans="1:6" ht="12.75" hidden="1">
      <c r="A45" s="250"/>
      <c r="B45" s="251"/>
      <c r="C45" s="251"/>
      <c r="D45" s="251"/>
      <c r="E45" s="251"/>
      <c r="F45" s="251"/>
    </row>
    <row r="46" spans="1:6" ht="12.75" hidden="1">
      <c r="A46" s="250"/>
      <c r="B46" s="251"/>
      <c r="C46" s="251"/>
      <c r="D46" s="251"/>
      <c r="E46" s="251"/>
      <c r="F46" s="251"/>
    </row>
    <row r="47" spans="1:6" ht="12.75" hidden="1">
      <c r="A47" s="250"/>
      <c r="B47" s="251"/>
      <c r="C47" s="251"/>
      <c r="D47" s="251"/>
      <c r="E47" s="251"/>
      <c r="F47" s="251"/>
    </row>
    <row r="48" spans="1:6" ht="12.75" hidden="1">
      <c r="A48" s="250"/>
      <c r="B48" s="251"/>
      <c r="C48" s="251"/>
      <c r="D48" s="251"/>
      <c r="E48" s="251"/>
      <c r="F48" s="251"/>
    </row>
    <row r="49" spans="1:6" ht="12.75" hidden="1">
      <c r="A49" s="250"/>
      <c r="B49" s="251"/>
      <c r="C49" s="251"/>
      <c r="D49" s="251"/>
      <c r="E49" s="251"/>
      <c r="F49" s="251"/>
    </row>
    <row r="50" spans="1:6" ht="12.75" hidden="1">
      <c r="A50" s="250"/>
      <c r="B50" s="251"/>
      <c r="C50" s="251"/>
      <c r="D50" s="251"/>
      <c r="E50" s="251"/>
      <c r="F50" s="251"/>
    </row>
    <row r="51" spans="1:6" ht="12.75" hidden="1">
      <c r="A51" s="250"/>
      <c r="B51" s="251"/>
      <c r="C51" s="251"/>
      <c r="D51" s="251"/>
      <c r="E51" s="251"/>
      <c r="F51" s="251"/>
    </row>
    <row r="52" spans="1:6" ht="12.75" hidden="1">
      <c r="A52" s="250"/>
      <c r="B52" s="251"/>
      <c r="C52" s="251"/>
      <c r="D52" s="251"/>
      <c r="E52" s="251"/>
      <c r="F52" s="251"/>
    </row>
    <row r="53" spans="1:6" ht="12.75" hidden="1">
      <c r="A53" s="250"/>
      <c r="B53" s="251"/>
      <c r="C53" s="251"/>
      <c r="D53" s="251"/>
      <c r="E53" s="251"/>
      <c r="F53" s="251"/>
    </row>
    <row r="54" spans="1:6" ht="12.75" hidden="1">
      <c r="A54" s="250"/>
      <c r="B54" s="251"/>
      <c r="C54" s="251"/>
      <c r="D54" s="251"/>
      <c r="E54" s="251"/>
      <c r="F54" s="251"/>
    </row>
    <row r="55" spans="1:6" ht="12.75" hidden="1">
      <c r="A55" s="250"/>
      <c r="B55" s="251"/>
      <c r="C55" s="251"/>
      <c r="D55" s="251"/>
      <c r="E55" s="251"/>
      <c r="F55" s="251"/>
    </row>
    <row r="56" spans="1:6" ht="12.75" hidden="1">
      <c r="A56" s="250"/>
      <c r="B56" s="251"/>
      <c r="C56" s="251"/>
      <c r="D56" s="251"/>
      <c r="E56" s="251"/>
      <c r="F56" s="251"/>
    </row>
    <row r="57" spans="1:6" ht="12.75" hidden="1">
      <c r="A57" s="250"/>
      <c r="B57" s="251"/>
      <c r="C57" s="251"/>
      <c r="D57" s="251"/>
      <c r="E57" s="251"/>
      <c r="F57" s="251"/>
    </row>
    <row r="58" spans="1:6" ht="12.75" hidden="1">
      <c r="A58" s="250"/>
      <c r="B58" s="251"/>
      <c r="C58" s="251"/>
      <c r="D58" s="251"/>
      <c r="E58" s="251"/>
      <c r="F58" s="251"/>
    </row>
    <row r="59" spans="1:6" ht="12.75" hidden="1">
      <c r="A59" s="250"/>
      <c r="B59" s="251"/>
      <c r="C59" s="251"/>
      <c r="D59" s="251"/>
      <c r="E59" s="251"/>
      <c r="F59" s="251"/>
    </row>
    <row r="60" spans="1:6" ht="12.75" hidden="1">
      <c r="A60" s="250"/>
      <c r="B60" s="251"/>
      <c r="C60" s="251"/>
      <c r="D60" s="251"/>
      <c r="E60" s="251"/>
      <c r="F60" s="251"/>
    </row>
    <row r="61" spans="1:6" ht="12.75" hidden="1">
      <c r="A61" s="250"/>
      <c r="B61" s="251"/>
      <c r="C61" s="251"/>
      <c r="D61" s="251"/>
      <c r="E61" s="251"/>
      <c r="F61" s="251"/>
    </row>
    <row r="62" spans="1:6" ht="12.75" hidden="1">
      <c r="A62" s="250"/>
      <c r="B62" s="251"/>
      <c r="C62" s="251"/>
      <c r="D62" s="251"/>
      <c r="E62" s="251"/>
      <c r="F62" s="251"/>
    </row>
    <row r="63" spans="1:6" ht="12.75" hidden="1">
      <c r="A63" s="250"/>
      <c r="B63" s="251"/>
      <c r="C63" s="251"/>
      <c r="D63" s="251"/>
      <c r="E63" s="251"/>
      <c r="F63" s="251"/>
    </row>
    <row r="64" spans="1:6" ht="12.75" hidden="1">
      <c r="A64" s="250"/>
      <c r="B64" s="251"/>
      <c r="C64" s="251"/>
      <c r="D64" s="251"/>
      <c r="E64" s="251"/>
      <c r="F64" s="251"/>
    </row>
    <row r="65" spans="1:6" ht="12.75" hidden="1">
      <c r="A65" s="250"/>
      <c r="B65" s="251"/>
      <c r="C65" s="251"/>
      <c r="D65" s="251"/>
      <c r="E65" s="251"/>
      <c r="F65" s="251"/>
    </row>
    <row r="66" spans="1:6" ht="12.75" hidden="1">
      <c r="A66" s="250"/>
      <c r="B66" s="251"/>
      <c r="C66" s="251"/>
      <c r="D66" s="251"/>
      <c r="E66" s="251"/>
      <c r="F66" s="251"/>
    </row>
    <row r="67" spans="1:6" ht="12.75" hidden="1">
      <c r="A67" s="250"/>
      <c r="B67" s="251"/>
      <c r="C67" s="251"/>
      <c r="D67" s="251"/>
      <c r="E67" s="251"/>
      <c r="F67" s="251"/>
    </row>
    <row r="68" spans="1:6" ht="12.75" hidden="1">
      <c r="A68" s="250"/>
      <c r="B68" s="251"/>
      <c r="C68" s="251"/>
      <c r="D68" s="251"/>
      <c r="E68" s="251"/>
      <c r="F68" s="251"/>
    </row>
    <row r="69" spans="1:6" ht="12.75" hidden="1">
      <c r="A69" s="250"/>
      <c r="B69" s="251"/>
      <c r="C69" s="251"/>
      <c r="D69" s="251"/>
      <c r="E69" s="251"/>
      <c r="F69" s="251"/>
    </row>
    <row r="70" spans="1:6" ht="12.75" hidden="1">
      <c r="A70" s="250"/>
      <c r="B70" s="251"/>
      <c r="C70" s="251"/>
      <c r="D70" s="251"/>
      <c r="E70" s="251"/>
      <c r="F70" s="251"/>
    </row>
    <row r="71" spans="1:6" ht="12.75" hidden="1">
      <c r="A71" s="250"/>
      <c r="B71" s="251"/>
      <c r="C71" s="251"/>
      <c r="D71" s="251"/>
      <c r="E71" s="251"/>
      <c r="F71" s="251"/>
    </row>
    <row r="72" spans="1:6" ht="12.75" hidden="1">
      <c r="A72" s="250"/>
      <c r="B72" s="251"/>
      <c r="C72" s="251"/>
      <c r="D72" s="251"/>
      <c r="E72" s="251"/>
      <c r="F72" s="251"/>
    </row>
    <row r="73" spans="1:6" ht="12.75" hidden="1">
      <c r="A73" s="250"/>
      <c r="B73" s="251"/>
      <c r="C73" s="251"/>
      <c r="D73" s="251"/>
      <c r="E73" s="251"/>
      <c r="F73" s="251"/>
    </row>
    <row r="74" spans="1:6" ht="12.75" hidden="1">
      <c r="A74" s="250"/>
      <c r="B74" s="251"/>
      <c r="C74" s="251"/>
      <c r="D74" s="251"/>
      <c r="E74" s="251"/>
      <c r="F74" s="251"/>
    </row>
    <row r="75" spans="1:6" ht="12.75" hidden="1">
      <c r="A75" s="250"/>
      <c r="B75" s="251"/>
      <c r="C75" s="251"/>
      <c r="D75" s="251"/>
      <c r="E75" s="251"/>
      <c r="F75" s="251"/>
    </row>
    <row r="76" spans="1:6" ht="12.75" hidden="1">
      <c r="A76" s="250"/>
      <c r="B76" s="251"/>
      <c r="C76" s="251"/>
      <c r="D76" s="251"/>
      <c r="E76" s="251"/>
      <c r="F76" s="251"/>
    </row>
    <row r="77" spans="1:6" ht="12.75" hidden="1">
      <c r="A77" s="250"/>
      <c r="B77" s="251"/>
      <c r="C77" s="251"/>
      <c r="D77" s="251"/>
      <c r="E77" s="251"/>
      <c r="F77" s="251"/>
    </row>
    <row r="78" spans="1:6" ht="12.75" hidden="1">
      <c r="A78" s="250"/>
      <c r="B78" s="251"/>
      <c r="C78" s="251"/>
      <c r="D78" s="251"/>
      <c r="E78" s="251"/>
      <c r="F78" s="251"/>
    </row>
    <row r="79" spans="1:6" ht="12.75" hidden="1">
      <c r="A79" s="250"/>
      <c r="B79" s="251"/>
      <c r="C79" s="251"/>
      <c r="D79" s="251"/>
      <c r="E79" s="251"/>
      <c r="F79" s="251"/>
    </row>
    <row r="80" spans="1:6" ht="12.75" hidden="1">
      <c r="A80" s="250"/>
      <c r="B80" s="251"/>
      <c r="C80" s="251"/>
      <c r="D80" s="251"/>
      <c r="E80" s="251"/>
      <c r="F80" s="251"/>
    </row>
    <row r="81" spans="1:6" ht="12.75" hidden="1">
      <c r="A81" s="250"/>
      <c r="B81" s="251"/>
      <c r="C81" s="251"/>
      <c r="D81" s="251"/>
      <c r="E81" s="251"/>
      <c r="F81" s="251"/>
    </row>
    <row r="82" spans="1:6" ht="12.75" hidden="1">
      <c r="A82" s="250"/>
      <c r="B82" s="251"/>
      <c r="C82" s="251"/>
      <c r="D82" s="251"/>
      <c r="E82" s="251"/>
      <c r="F82" s="251"/>
    </row>
    <row r="83" spans="1:6" ht="12.75" hidden="1">
      <c r="A83" s="250"/>
      <c r="B83" s="251"/>
      <c r="C83" s="251"/>
      <c r="D83" s="251"/>
      <c r="E83" s="251"/>
      <c r="F83" s="251"/>
    </row>
    <row r="84" spans="1:6" ht="12.75" hidden="1">
      <c r="A84" s="250"/>
      <c r="B84" s="251"/>
      <c r="C84" s="251"/>
      <c r="D84" s="251"/>
      <c r="E84" s="251"/>
      <c r="F84" s="251"/>
    </row>
    <row r="85" spans="1:6" ht="12.75" hidden="1">
      <c r="A85" s="250"/>
      <c r="B85" s="251"/>
      <c r="C85" s="251"/>
      <c r="D85" s="251"/>
      <c r="E85" s="251"/>
      <c r="F85" s="251"/>
    </row>
    <row r="86" spans="1:6" ht="12.75" hidden="1">
      <c r="A86" s="250"/>
      <c r="B86" s="251"/>
      <c r="C86" s="251"/>
      <c r="D86" s="251"/>
      <c r="E86" s="251"/>
      <c r="F86" s="251"/>
    </row>
    <row r="87" spans="1:6" ht="12.75" hidden="1">
      <c r="A87" s="250"/>
      <c r="B87" s="251"/>
      <c r="C87" s="251"/>
      <c r="D87" s="251"/>
      <c r="E87" s="251"/>
      <c r="F87" s="251"/>
    </row>
    <row r="88" spans="1:6" ht="12.75" hidden="1">
      <c r="A88" s="250"/>
      <c r="B88" s="251"/>
      <c r="C88" s="251"/>
      <c r="D88" s="251"/>
      <c r="E88" s="251"/>
      <c r="F88" s="251"/>
    </row>
    <row r="89" spans="1:6" ht="12.75" hidden="1">
      <c r="A89" s="250"/>
      <c r="B89" s="251"/>
      <c r="C89" s="251"/>
      <c r="D89" s="251"/>
      <c r="E89" s="251"/>
      <c r="F89" s="251"/>
    </row>
    <row r="90" spans="1:6" ht="12.75" hidden="1">
      <c r="A90" s="250"/>
      <c r="B90" s="251"/>
      <c r="C90" s="251"/>
      <c r="D90" s="251"/>
      <c r="E90" s="251"/>
      <c r="F90" s="251"/>
    </row>
    <row r="91" spans="1:6" ht="12.75" hidden="1">
      <c r="A91" s="250"/>
      <c r="B91" s="251"/>
      <c r="C91" s="251"/>
      <c r="D91" s="251"/>
      <c r="E91" s="251"/>
      <c r="F91" s="251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</sheetData>
  <sheetProtection/>
  <mergeCells count="70">
    <mergeCell ref="I1:L1"/>
    <mergeCell ref="I15:J15"/>
    <mergeCell ref="K15:L15"/>
    <mergeCell ref="I16:J16"/>
    <mergeCell ref="K16:L16"/>
    <mergeCell ref="I13:J13"/>
    <mergeCell ref="K13:L13"/>
    <mergeCell ref="I14:J14"/>
    <mergeCell ref="K14:L14"/>
    <mergeCell ref="I11:J11"/>
    <mergeCell ref="K11:L11"/>
    <mergeCell ref="I12:J12"/>
    <mergeCell ref="K12:L12"/>
    <mergeCell ref="I9:J9"/>
    <mergeCell ref="I10:J10"/>
    <mergeCell ref="K9:L9"/>
    <mergeCell ref="K10:L10"/>
    <mergeCell ref="G10:H10"/>
    <mergeCell ref="G9:H9"/>
    <mergeCell ref="G11:H11"/>
    <mergeCell ref="G16:H16"/>
    <mergeCell ref="G15:H15"/>
    <mergeCell ref="G14:H14"/>
    <mergeCell ref="G13:H13"/>
    <mergeCell ref="G12:H12"/>
    <mergeCell ref="H31:I31"/>
    <mergeCell ref="E16:F16"/>
    <mergeCell ref="E15:F15"/>
    <mergeCell ref="H28:I28"/>
    <mergeCell ref="H30:I30"/>
    <mergeCell ref="B30:F30"/>
    <mergeCell ref="E28:F28"/>
    <mergeCell ref="A24:L24"/>
    <mergeCell ref="B27:F27"/>
    <mergeCell ref="H27:I27"/>
    <mergeCell ref="B37:F37"/>
    <mergeCell ref="B35:F35"/>
    <mergeCell ref="B36:F36"/>
    <mergeCell ref="B31:F31"/>
    <mergeCell ref="B34:F34"/>
    <mergeCell ref="B33:F33"/>
    <mergeCell ref="A3:L3"/>
    <mergeCell ref="K8:L8"/>
    <mergeCell ref="I8:J8"/>
    <mergeCell ref="G8:H8"/>
    <mergeCell ref="E8:F8"/>
    <mergeCell ref="K5:L6"/>
    <mergeCell ref="A4:A7"/>
    <mergeCell ref="B4:B7"/>
    <mergeCell ref="E5:F6"/>
    <mergeCell ref="G5:H6"/>
    <mergeCell ref="E12:F12"/>
    <mergeCell ref="E14:F14"/>
    <mergeCell ref="C12:D12"/>
    <mergeCell ref="E13:F13"/>
    <mergeCell ref="C13:D13"/>
    <mergeCell ref="E11:F11"/>
    <mergeCell ref="E9:F9"/>
    <mergeCell ref="E10:F10"/>
    <mergeCell ref="C11:D11"/>
    <mergeCell ref="C4:L4"/>
    <mergeCell ref="C7:L7"/>
    <mergeCell ref="C8:D8"/>
    <mergeCell ref="I5:J6"/>
    <mergeCell ref="C15:D15"/>
    <mergeCell ref="C14:D14"/>
    <mergeCell ref="C16:D16"/>
    <mergeCell ref="C5:D6"/>
    <mergeCell ref="C9:D9"/>
    <mergeCell ref="C10:D10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8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91"/>
  <sheetViews>
    <sheetView zoomScale="75" zoomScaleNormal="75" workbookViewId="0" topLeftCell="A7">
      <selection activeCell="A14" sqref="A14:L14"/>
    </sheetView>
  </sheetViews>
  <sheetFormatPr defaultColWidth="9.00390625" defaultRowHeight="12.75"/>
  <cols>
    <col min="1" max="1" width="44.75390625" style="169" customWidth="1"/>
    <col min="2" max="2" width="6.625" style="170" customWidth="1"/>
    <col min="3" max="3" width="15.625" style="170" customWidth="1"/>
    <col min="4" max="4" width="15.125" style="170" customWidth="1"/>
    <col min="5" max="5" width="17.125" style="170" customWidth="1"/>
    <col min="6" max="6" width="15.125" style="170" customWidth="1"/>
    <col min="7" max="7" width="17.625" style="170" customWidth="1"/>
    <col min="8" max="8" width="18.00390625" style="170" customWidth="1"/>
    <col min="9" max="9" width="17.375" style="170" customWidth="1"/>
    <col min="10" max="10" width="16.375" style="170" customWidth="1"/>
    <col min="11" max="11" width="16.625" style="170" customWidth="1"/>
    <col min="12" max="12" width="17.375" style="170" customWidth="1"/>
    <col min="13" max="16384" width="9.125" style="170" customWidth="1"/>
  </cols>
  <sheetData>
    <row r="1" spans="9:12" ht="14.25">
      <c r="I1" s="434"/>
      <c r="J1" s="434"/>
      <c r="K1" s="434"/>
      <c r="L1" s="434"/>
    </row>
    <row r="2" spans="11:12" ht="16.5" customHeight="1">
      <c r="K2" s="171"/>
      <c r="L2" s="171" t="s">
        <v>88</v>
      </c>
    </row>
    <row r="3" spans="1:12" ht="24.75" customHeight="1" thickBot="1">
      <c r="A3" s="550" t="s">
        <v>60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</row>
    <row r="4" spans="1:12" ht="16.5" customHeight="1" thickBot="1">
      <c r="A4" s="409" t="s">
        <v>3</v>
      </c>
      <c r="B4" s="409" t="s">
        <v>18</v>
      </c>
      <c r="C4" s="534" t="s">
        <v>37</v>
      </c>
      <c r="D4" s="535"/>
      <c r="E4" s="535"/>
      <c r="F4" s="535"/>
      <c r="G4" s="535"/>
      <c r="H4" s="535"/>
      <c r="I4" s="535"/>
      <c r="J4" s="535"/>
      <c r="K4" s="535"/>
      <c r="L4" s="536"/>
    </row>
    <row r="5" spans="1:12" ht="16.5" customHeight="1" thickBot="1">
      <c r="A5" s="409"/>
      <c r="B5" s="409"/>
      <c r="C5" s="526" t="s">
        <v>98</v>
      </c>
      <c r="D5" s="527"/>
      <c r="E5" s="553" t="s">
        <v>94</v>
      </c>
      <c r="F5" s="527"/>
      <c r="G5" s="499" t="s">
        <v>132</v>
      </c>
      <c r="H5" s="503"/>
      <c r="I5" s="542"/>
      <c r="J5" s="543"/>
      <c r="K5" s="542"/>
      <c r="L5" s="543"/>
    </row>
    <row r="6" spans="1:12" ht="60" customHeight="1" thickBot="1">
      <c r="A6" s="409"/>
      <c r="B6" s="409"/>
      <c r="C6" s="528"/>
      <c r="D6" s="529"/>
      <c r="E6" s="528"/>
      <c r="F6" s="529"/>
      <c r="G6" s="501"/>
      <c r="H6" s="504"/>
      <c r="I6" s="544"/>
      <c r="J6" s="545"/>
      <c r="K6" s="544"/>
      <c r="L6" s="545"/>
    </row>
    <row r="7" spans="1:12" ht="16.5" customHeight="1" thickBot="1">
      <c r="A7" s="409"/>
      <c r="B7" s="409"/>
      <c r="C7" s="537" t="s">
        <v>38</v>
      </c>
      <c r="D7" s="538"/>
      <c r="E7" s="538"/>
      <c r="F7" s="538"/>
      <c r="G7" s="538"/>
      <c r="H7" s="538"/>
      <c r="I7" s="538"/>
      <c r="J7" s="538"/>
      <c r="K7" s="538"/>
      <c r="L7" s="539"/>
    </row>
    <row r="8" spans="1:12" s="175" customFormat="1" ht="15" customHeight="1" thickBot="1">
      <c r="A8" s="173">
        <v>1</v>
      </c>
      <c r="B8" s="174">
        <v>2</v>
      </c>
      <c r="C8" s="540">
        <v>3</v>
      </c>
      <c r="D8" s="541"/>
      <c r="E8" s="551">
        <v>4</v>
      </c>
      <c r="F8" s="551"/>
      <c r="G8" s="551">
        <v>5</v>
      </c>
      <c r="H8" s="552"/>
      <c r="I8" s="551">
        <v>6</v>
      </c>
      <c r="J8" s="552"/>
      <c r="K8" s="551">
        <v>7</v>
      </c>
      <c r="L8" s="552"/>
    </row>
    <row r="9" spans="1:12" s="178" customFormat="1" ht="33.75" customHeight="1">
      <c r="A9" s="176" t="s">
        <v>85</v>
      </c>
      <c r="B9" s="177">
        <v>300</v>
      </c>
      <c r="C9" s="530">
        <f>E9+G9</f>
        <v>1</v>
      </c>
      <c r="D9" s="531"/>
      <c r="E9" s="530">
        <v>1</v>
      </c>
      <c r="F9" s="531"/>
      <c r="G9" s="567"/>
      <c r="H9" s="568"/>
      <c r="I9" s="578"/>
      <c r="J9" s="579"/>
      <c r="K9" s="578"/>
      <c r="L9" s="582"/>
    </row>
    <row r="10" spans="1:12" ht="51.75" customHeight="1">
      <c r="A10" s="179" t="s">
        <v>81</v>
      </c>
      <c r="B10" s="180">
        <v>400</v>
      </c>
      <c r="C10" s="532">
        <f>E10+G10</f>
        <v>102064.36</v>
      </c>
      <c r="D10" s="533"/>
      <c r="E10" s="532">
        <f>т!F23-т!F28</f>
        <v>102064.36</v>
      </c>
      <c r="F10" s="533"/>
      <c r="G10" s="523"/>
      <c r="H10" s="566"/>
      <c r="I10" s="580"/>
      <c r="J10" s="581"/>
      <c r="K10" s="580"/>
      <c r="L10" s="583"/>
    </row>
    <row r="11" spans="1:12" ht="16.5" customHeight="1">
      <c r="A11" s="182" t="s">
        <v>77</v>
      </c>
      <c r="B11" s="183"/>
      <c r="C11" s="546"/>
      <c r="D11" s="547"/>
      <c r="E11" s="546"/>
      <c r="F11" s="547"/>
      <c r="G11" s="569"/>
      <c r="H11" s="547"/>
      <c r="I11" s="573"/>
      <c r="J11" s="588"/>
      <c r="K11" s="573"/>
      <c r="L11" s="574"/>
    </row>
    <row r="12" spans="1:12" ht="27.75" customHeight="1">
      <c r="A12" s="184" t="s">
        <v>78</v>
      </c>
      <c r="B12" s="185">
        <v>410</v>
      </c>
      <c r="C12" s="548">
        <f>E12+G12</f>
        <v>0</v>
      </c>
      <c r="D12" s="549"/>
      <c r="E12" s="548"/>
      <c r="F12" s="549"/>
      <c r="G12" s="572"/>
      <c r="H12" s="549"/>
      <c r="I12" s="575"/>
      <c r="J12" s="576"/>
      <c r="K12" s="575"/>
      <c r="L12" s="577"/>
    </row>
    <row r="13" spans="1:12" ht="29.25" customHeight="1">
      <c r="A13" s="186" t="s">
        <v>73</v>
      </c>
      <c r="B13" s="187">
        <v>420</v>
      </c>
      <c r="C13" s="522">
        <f>E13+G13</f>
        <v>0</v>
      </c>
      <c r="D13" s="523"/>
      <c r="E13" s="522"/>
      <c r="F13" s="523"/>
      <c r="G13" s="522"/>
      <c r="H13" s="566"/>
      <c r="I13" s="580"/>
      <c r="J13" s="581"/>
      <c r="K13" s="580"/>
      <c r="L13" s="583"/>
    </row>
    <row r="14" spans="1:12" ht="26.25" customHeight="1">
      <c r="A14" s="186" t="s">
        <v>74</v>
      </c>
      <c r="B14" s="187">
        <v>430</v>
      </c>
      <c r="C14" s="522">
        <f>E14+G14</f>
        <v>0</v>
      </c>
      <c r="D14" s="523"/>
      <c r="E14" s="522"/>
      <c r="F14" s="523"/>
      <c r="G14" s="522"/>
      <c r="H14" s="566"/>
      <c r="I14" s="580"/>
      <c r="J14" s="581"/>
      <c r="K14" s="580"/>
      <c r="L14" s="583"/>
    </row>
    <row r="15" spans="1:12" ht="29.25" customHeight="1">
      <c r="A15" s="186" t="s">
        <v>75</v>
      </c>
      <c r="B15" s="187">
        <v>440</v>
      </c>
      <c r="C15" s="520">
        <f>E15+G15</f>
        <v>102064.36</v>
      </c>
      <c r="D15" s="521"/>
      <c r="E15" s="480">
        <f>E10</f>
        <v>102064.36</v>
      </c>
      <c r="F15" s="481"/>
      <c r="G15" s="571"/>
      <c r="H15" s="571"/>
      <c r="I15" s="584"/>
      <c r="J15" s="584"/>
      <c r="K15" s="584"/>
      <c r="L15" s="585"/>
    </row>
    <row r="16" spans="1:12" ht="31.5" customHeight="1" thickBot="1">
      <c r="A16" s="188" t="s">
        <v>76</v>
      </c>
      <c r="B16" s="189">
        <v>450</v>
      </c>
      <c r="C16" s="524">
        <f>E16+G16</f>
        <v>0</v>
      </c>
      <c r="D16" s="525"/>
      <c r="E16" s="478"/>
      <c r="F16" s="479"/>
      <c r="G16" s="570"/>
      <c r="H16" s="570"/>
      <c r="I16" s="586"/>
      <c r="J16" s="586"/>
      <c r="K16" s="586"/>
      <c r="L16" s="587"/>
    </row>
    <row r="17" spans="1:12" ht="33.75" customHeight="1" thickBot="1">
      <c r="A17" s="172" t="s">
        <v>3</v>
      </c>
      <c r="B17" s="190"/>
      <c r="C17" s="191" t="s">
        <v>54</v>
      </c>
      <c r="D17" s="192" t="s">
        <v>55</v>
      </c>
      <c r="E17" s="193" t="s">
        <v>54</v>
      </c>
      <c r="F17" s="194" t="s">
        <v>55</v>
      </c>
      <c r="G17" s="195" t="s">
        <v>54</v>
      </c>
      <c r="H17" s="196" t="s">
        <v>55</v>
      </c>
      <c r="I17" s="197" t="s">
        <v>54</v>
      </c>
      <c r="J17" s="197" t="s">
        <v>55</v>
      </c>
      <c r="K17" s="198" t="s">
        <v>54</v>
      </c>
      <c r="L17" s="199" t="s">
        <v>55</v>
      </c>
    </row>
    <row r="18" spans="1:12" ht="14.25" customHeight="1" thickBot="1">
      <c r="A18" s="200">
        <v>1</v>
      </c>
      <c r="B18" s="201">
        <v>2</v>
      </c>
      <c r="C18" s="200">
        <v>3</v>
      </c>
      <c r="D18" s="200">
        <v>4</v>
      </c>
      <c r="E18" s="202">
        <v>5</v>
      </c>
      <c r="F18" s="203">
        <v>6</v>
      </c>
      <c r="G18" s="204">
        <v>7</v>
      </c>
      <c r="H18" s="205">
        <v>8</v>
      </c>
      <c r="I18" s="206">
        <v>9</v>
      </c>
      <c r="J18" s="206">
        <v>10</v>
      </c>
      <c r="K18" s="206">
        <v>11</v>
      </c>
      <c r="L18" s="207">
        <v>12</v>
      </c>
    </row>
    <row r="19" spans="1:12" ht="15" customHeight="1">
      <c r="A19" s="192" t="s">
        <v>48</v>
      </c>
      <c r="B19" s="208"/>
      <c r="C19" s="209"/>
      <c r="D19" s="209"/>
      <c r="E19" s="210"/>
      <c r="F19" s="210"/>
      <c r="G19" s="211"/>
      <c r="H19" s="212"/>
      <c r="I19" s="212"/>
      <c r="J19" s="213"/>
      <c r="K19" s="214"/>
      <c r="L19" s="215"/>
    </row>
    <row r="20" spans="1:12" ht="27" customHeight="1" thickBot="1">
      <c r="A20" s="216" t="s">
        <v>87</v>
      </c>
      <c r="B20" s="208">
        <v>460</v>
      </c>
      <c r="C20" s="138">
        <f>E20+G20</f>
        <v>1</v>
      </c>
      <c r="D20" s="138">
        <f>F20+H20</f>
        <v>2</v>
      </c>
      <c r="E20" s="138">
        <v>1</v>
      </c>
      <c r="F20" s="138">
        <v>2</v>
      </c>
      <c r="G20" s="217"/>
      <c r="H20" s="218"/>
      <c r="I20" s="219"/>
      <c r="J20" s="220"/>
      <c r="K20" s="221"/>
      <c r="L20" s="222"/>
    </row>
    <row r="21" spans="1:12" ht="18.75" customHeight="1">
      <c r="A21" s="223" t="s">
        <v>52</v>
      </c>
      <c r="B21" s="224"/>
      <c r="C21" s="209"/>
      <c r="D21" s="209"/>
      <c r="E21" s="225"/>
      <c r="F21" s="225"/>
      <c r="G21" s="226"/>
      <c r="H21" s="227"/>
      <c r="I21" s="228"/>
      <c r="J21" s="228"/>
      <c r="K21" s="229"/>
      <c r="L21" s="229"/>
    </row>
    <row r="22" spans="1:12" ht="21.75" customHeight="1" thickBot="1">
      <c r="A22" s="230" t="s">
        <v>53</v>
      </c>
      <c r="B22" s="231">
        <v>470</v>
      </c>
      <c r="C22" s="232">
        <f>E22+G22</f>
        <v>0</v>
      </c>
      <c r="D22" s="232">
        <f>F22+H22</f>
        <v>0</v>
      </c>
      <c r="E22" s="233"/>
      <c r="F22" s="233"/>
      <c r="G22" s="234"/>
      <c r="H22" s="235"/>
      <c r="I22" s="236"/>
      <c r="J22" s="236"/>
      <c r="K22" s="237"/>
      <c r="L22" s="237"/>
    </row>
    <row r="23" spans="1:10" ht="9" customHeight="1">
      <c r="A23" s="238"/>
      <c r="B23" s="238"/>
      <c r="C23" s="238"/>
      <c r="D23" s="238"/>
      <c r="E23" s="238"/>
      <c r="F23" s="238"/>
      <c r="G23" s="239"/>
      <c r="H23" s="239"/>
      <c r="I23" s="239"/>
      <c r="J23" s="239"/>
    </row>
    <row r="24" spans="1:12" ht="24.75" customHeight="1">
      <c r="A24" s="562" t="s">
        <v>86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</row>
    <row r="25" spans="1:10" ht="24.75" customHeight="1">
      <c r="A25" s="240"/>
      <c r="B25" s="241"/>
      <c r="C25" s="241"/>
      <c r="D25" s="241"/>
      <c r="E25" s="241"/>
      <c r="F25" s="241"/>
      <c r="G25" s="241"/>
      <c r="H25" s="241"/>
      <c r="I25" s="241"/>
      <c r="J25" s="241"/>
    </row>
    <row r="26" spans="1:10" ht="24.75" customHeight="1">
      <c r="A26" s="240"/>
      <c r="B26" s="241"/>
      <c r="C26" s="241"/>
      <c r="D26" s="241"/>
      <c r="E26" s="241"/>
      <c r="F26" s="241"/>
      <c r="G26" s="241"/>
      <c r="H26" s="241"/>
      <c r="I26" s="241"/>
      <c r="J26" s="241"/>
    </row>
    <row r="27" spans="1:10" ht="15" customHeight="1">
      <c r="A27" s="242"/>
      <c r="B27" s="564" t="s">
        <v>56</v>
      </c>
      <c r="C27" s="564"/>
      <c r="D27" s="564"/>
      <c r="E27" s="565"/>
      <c r="F27" s="565"/>
      <c r="G27" s="243"/>
      <c r="H27" s="559" t="s">
        <v>58</v>
      </c>
      <c r="I27" s="435"/>
      <c r="J27" s="239"/>
    </row>
    <row r="28" spans="1:10" ht="11.25" customHeight="1">
      <c r="A28" s="242" t="s">
        <v>49</v>
      </c>
      <c r="B28" s="242"/>
      <c r="C28" s="242"/>
      <c r="D28" s="242"/>
      <c r="E28" s="561" t="s">
        <v>62</v>
      </c>
      <c r="F28" s="561"/>
      <c r="G28" s="239"/>
      <c r="H28" s="557" t="s">
        <v>59</v>
      </c>
      <c r="I28" s="557"/>
      <c r="J28" s="239"/>
    </row>
    <row r="29" spans="1:10" ht="10.5" customHeight="1">
      <c r="A29" s="244" t="s">
        <v>50</v>
      </c>
      <c r="B29" s="242"/>
      <c r="C29" s="242"/>
      <c r="D29" s="242"/>
      <c r="E29" s="241"/>
      <c r="F29" s="241"/>
      <c r="G29" s="239"/>
      <c r="H29" s="239"/>
      <c r="I29" s="239"/>
      <c r="J29" s="239"/>
    </row>
    <row r="30" spans="1:10" ht="10.5" customHeight="1">
      <c r="A30" s="244"/>
      <c r="B30" s="560" t="s">
        <v>57</v>
      </c>
      <c r="C30" s="560"/>
      <c r="D30" s="560"/>
      <c r="E30" s="560"/>
      <c r="F30" s="560"/>
      <c r="G30" s="239"/>
      <c r="H30" s="559" t="s">
        <v>58</v>
      </c>
      <c r="I30" s="435"/>
      <c r="J30" s="239"/>
    </row>
    <row r="31" spans="1:10" ht="13.5" customHeight="1">
      <c r="A31" s="245" t="s">
        <v>51</v>
      </c>
      <c r="B31" s="557" t="s">
        <v>61</v>
      </c>
      <c r="C31" s="557"/>
      <c r="D31" s="557"/>
      <c r="E31" s="557"/>
      <c r="F31" s="557"/>
      <c r="G31" s="239"/>
      <c r="H31" s="557" t="s">
        <v>59</v>
      </c>
      <c r="I31" s="557"/>
      <c r="J31" s="239"/>
    </row>
    <row r="32" spans="1:10" ht="14.25" customHeight="1">
      <c r="A32" s="245"/>
      <c r="B32" s="241"/>
      <c r="C32" s="241"/>
      <c r="D32" s="241"/>
      <c r="E32" s="241"/>
      <c r="F32" s="241"/>
      <c r="G32" s="239"/>
      <c r="H32" s="239"/>
      <c r="I32" s="239"/>
      <c r="J32" s="239"/>
    </row>
    <row r="33" spans="1:6" ht="29.25" customHeight="1" hidden="1">
      <c r="A33" s="246"/>
      <c r="B33" s="558"/>
      <c r="C33" s="558"/>
      <c r="D33" s="558"/>
      <c r="E33" s="556"/>
      <c r="F33" s="556"/>
    </row>
    <row r="34" spans="1:6" ht="11.25" customHeight="1" hidden="1">
      <c r="A34" s="247"/>
      <c r="B34" s="556"/>
      <c r="C34" s="556"/>
      <c r="D34" s="556"/>
      <c r="E34" s="556"/>
      <c r="F34" s="556"/>
    </row>
    <row r="35" spans="1:6" ht="30.75" customHeight="1" hidden="1">
      <c r="A35" s="248"/>
      <c r="B35" s="555"/>
      <c r="C35" s="555"/>
      <c r="D35" s="555"/>
      <c r="E35" s="555"/>
      <c r="F35" s="555"/>
    </row>
    <row r="36" spans="1:6" ht="10.5" customHeight="1" hidden="1">
      <c r="A36" s="249"/>
      <c r="B36" s="556"/>
      <c r="C36" s="556"/>
      <c r="D36" s="556"/>
      <c r="E36" s="556"/>
      <c r="F36" s="556"/>
    </row>
    <row r="37" spans="1:6" ht="33.75" customHeight="1" hidden="1">
      <c r="A37" s="249"/>
      <c r="B37" s="554"/>
      <c r="C37" s="554"/>
      <c r="D37" s="554"/>
      <c r="E37" s="554"/>
      <c r="F37" s="554"/>
    </row>
    <row r="38" spans="1:6" ht="12.75" hidden="1">
      <c r="A38" s="250"/>
      <c r="B38" s="251"/>
      <c r="C38" s="251"/>
      <c r="D38" s="251"/>
      <c r="E38" s="251"/>
      <c r="F38" s="251"/>
    </row>
    <row r="39" spans="1:6" ht="12.75" hidden="1">
      <c r="A39" s="250"/>
      <c r="B39" s="251"/>
      <c r="C39" s="251"/>
      <c r="D39" s="251"/>
      <c r="E39" s="251"/>
      <c r="F39" s="251"/>
    </row>
    <row r="40" spans="1:6" ht="12.75" hidden="1">
      <c r="A40" s="250"/>
      <c r="B40" s="251"/>
      <c r="C40" s="251"/>
      <c r="D40" s="251"/>
      <c r="E40" s="251"/>
      <c r="F40" s="251"/>
    </row>
    <row r="41" spans="1:6" ht="12.75" hidden="1">
      <c r="A41" s="250"/>
      <c r="B41" s="251"/>
      <c r="C41" s="251"/>
      <c r="D41" s="251"/>
      <c r="E41" s="251"/>
      <c r="F41" s="251"/>
    </row>
    <row r="42" spans="1:6" ht="12.75" hidden="1">
      <c r="A42" s="250"/>
      <c r="B42" s="251"/>
      <c r="C42" s="251"/>
      <c r="D42" s="251"/>
      <c r="E42" s="251"/>
      <c r="F42" s="251"/>
    </row>
    <row r="43" spans="1:6" ht="12.75" hidden="1">
      <c r="A43" s="250"/>
      <c r="B43" s="251"/>
      <c r="C43" s="251"/>
      <c r="D43" s="251"/>
      <c r="E43" s="251"/>
      <c r="F43" s="251"/>
    </row>
    <row r="44" spans="1:6" ht="12.75" hidden="1">
      <c r="A44" s="250"/>
      <c r="B44" s="251"/>
      <c r="C44" s="251"/>
      <c r="D44" s="251"/>
      <c r="E44" s="251"/>
      <c r="F44" s="251"/>
    </row>
    <row r="45" spans="1:6" ht="12.75" hidden="1">
      <c r="A45" s="250"/>
      <c r="B45" s="251"/>
      <c r="C45" s="251"/>
      <c r="D45" s="251"/>
      <c r="E45" s="251"/>
      <c r="F45" s="251"/>
    </row>
    <row r="46" spans="1:6" ht="12.75" hidden="1">
      <c r="A46" s="250"/>
      <c r="B46" s="251"/>
      <c r="C46" s="251"/>
      <c r="D46" s="251"/>
      <c r="E46" s="251"/>
      <c r="F46" s="251"/>
    </row>
    <row r="47" spans="1:6" ht="12.75" hidden="1">
      <c r="A47" s="250"/>
      <c r="B47" s="251"/>
      <c r="C47" s="251"/>
      <c r="D47" s="251"/>
      <c r="E47" s="251"/>
      <c r="F47" s="251"/>
    </row>
    <row r="48" spans="1:6" ht="12.75" hidden="1">
      <c r="A48" s="250"/>
      <c r="B48" s="251"/>
      <c r="C48" s="251"/>
      <c r="D48" s="251"/>
      <c r="E48" s="251"/>
      <c r="F48" s="251"/>
    </row>
    <row r="49" spans="1:6" ht="12.75" hidden="1">
      <c r="A49" s="250"/>
      <c r="B49" s="251"/>
      <c r="C49" s="251"/>
      <c r="D49" s="251"/>
      <c r="E49" s="251"/>
      <c r="F49" s="251"/>
    </row>
    <row r="50" spans="1:6" ht="12.75" hidden="1">
      <c r="A50" s="250"/>
      <c r="B50" s="251"/>
      <c r="C50" s="251"/>
      <c r="D50" s="251"/>
      <c r="E50" s="251"/>
      <c r="F50" s="251"/>
    </row>
    <row r="51" spans="1:6" ht="12.75" hidden="1">
      <c r="A51" s="250"/>
      <c r="B51" s="251"/>
      <c r="C51" s="251"/>
      <c r="D51" s="251"/>
      <c r="E51" s="251"/>
      <c r="F51" s="251"/>
    </row>
    <row r="52" spans="1:6" ht="12.75" hidden="1">
      <c r="A52" s="250"/>
      <c r="B52" s="251"/>
      <c r="C52" s="251"/>
      <c r="D52" s="251"/>
      <c r="E52" s="251"/>
      <c r="F52" s="251"/>
    </row>
    <row r="53" spans="1:6" ht="12.75" hidden="1">
      <c r="A53" s="250"/>
      <c r="B53" s="251"/>
      <c r="C53" s="251"/>
      <c r="D53" s="251"/>
      <c r="E53" s="251"/>
      <c r="F53" s="251"/>
    </row>
    <row r="54" spans="1:6" ht="12.75" hidden="1">
      <c r="A54" s="250"/>
      <c r="B54" s="251"/>
      <c r="C54" s="251"/>
      <c r="D54" s="251"/>
      <c r="E54" s="251"/>
      <c r="F54" s="251"/>
    </row>
    <row r="55" spans="1:6" ht="12.75" hidden="1">
      <c r="A55" s="250"/>
      <c r="B55" s="251"/>
      <c r="C55" s="251"/>
      <c r="D55" s="251"/>
      <c r="E55" s="251"/>
      <c r="F55" s="251"/>
    </row>
    <row r="56" spans="1:6" ht="12.75" hidden="1">
      <c r="A56" s="250"/>
      <c r="B56" s="251"/>
      <c r="C56" s="251"/>
      <c r="D56" s="251"/>
      <c r="E56" s="251"/>
      <c r="F56" s="251"/>
    </row>
    <row r="57" spans="1:6" ht="12.75" hidden="1">
      <c r="A57" s="250"/>
      <c r="B57" s="251"/>
      <c r="C57" s="251"/>
      <c r="D57" s="251"/>
      <c r="E57" s="251"/>
      <c r="F57" s="251"/>
    </row>
    <row r="58" spans="1:6" ht="12.75" hidden="1">
      <c r="A58" s="250"/>
      <c r="B58" s="251"/>
      <c r="C58" s="251"/>
      <c r="D58" s="251"/>
      <c r="E58" s="251"/>
      <c r="F58" s="251"/>
    </row>
    <row r="59" spans="1:6" ht="12.75" hidden="1">
      <c r="A59" s="250"/>
      <c r="B59" s="251"/>
      <c r="C59" s="251"/>
      <c r="D59" s="251"/>
      <c r="E59" s="251"/>
      <c r="F59" s="251"/>
    </row>
    <row r="60" spans="1:6" ht="12.75" hidden="1">
      <c r="A60" s="250"/>
      <c r="B60" s="251"/>
      <c r="C60" s="251"/>
      <c r="D60" s="251"/>
      <c r="E60" s="251"/>
      <c r="F60" s="251"/>
    </row>
    <row r="61" spans="1:6" ht="12.75" hidden="1">
      <c r="A61" s="250"/>
      <c r="B61" s="251"/>
      <c r="C61" s="251"/>
      <c r="D61" s="251"/>
      <c r="E61" s="251"/>
      <c r="F61" s="251"/>
    </row>
    <row r="62" spans="1:6" ht="12.75" hidden="1">
      <c r="A62" s="250"/>
      <c r="B62" s="251"/>
      <c r="C62" s="251"/>
      <c r="D62" s="251"/>
      <c r="E62" s="251"/>
      <c r="F62" s="251"/>
    </row>
    <row r="63" spans="1:6" ht="12.75" hidden="1">
      <c r="A63" s="250"/>
      <c r="B63" s="251"/>
      <c r="C63" s="251"/>
      <c r="D63" s="251"/>
      <c r="E63" s="251"/>
      <c r="F63" s="251"/>
    </row>
    <row r="64" spans="1:6" ht="12.75" hidden="1">
      <c r="A64" s="250"/>
      <c r="B64" s="251"/>
      <c r="C64" s="251"/>
      <c r="D64" s="251"/>
      <c r="E64" s="251"/>
      <c r="F64" s="251"/>
    </row>
    <row r="65" spans="1:6" ht="12.75" hidden="1">
      <c r="A65" s="250"/>
      <c r="B65" s="251"/>
      <c r="C65" s="251"/>
      <c r="D65" s="251"/>
      <c r="E65" s="251"/>
      <c r="F65" s="251"/>
    </row>
    <row r="66" spans="1:6" ht="12.75" hidden="1">
      <c r="A66" s="250"/>
      <c r="B66" s="251"/>
      <c r="C66" s="251"/>
      <c r="D66" s="251"/>
      <c r="E66" s="251"/>
      <c r="F66" s="251"/>
    </row>
    <row r="67" spans="1:6" ht="12.75" hidden="1">
      <c r="A67" s="250"/>
      <c r="B67" s="251"/>
      <c r="C67" s="251"/>
      <c r="D67" s="251"/>
      <c r="E67" s="251"/>
      <c r="F67" s="251"/>
    </row>
    <row r="68" spans="1:6" ht="12.75" hidden="1">
      <c r="A68" s="250"/>
      <c r="B68" s="251"/>
      <c r="C68" s="251"/>
      <c r="D68" s="251"/>
      <c r="E68" s="251"/>
      <c r="F68" s="251"/>
    </row>
    <row r="69" spans="1:6" ht="12.75" hidden="1">
      <c r="A69" s="250"/>
      <c r="B69" s="251"/>
      <c r="C69" s="251"/>
      <c r="D69" s="251"/>
      <c r="E69" s="251"/>
      <c r="F69" s="251"/>
    </row>
    <row r="70" spans="1:6" ht="12.75" hidden="1">
      <c r="A70" s="250"/>
      <c r="B70" s="251"/>
      <c r="C70" s="251"/>
      <c r="D70" s="251"/>
      <c r="E70" s="251"/>
      <c r="F70" s="251"/>
    </row>
    <row r="71" spans="1:6" ht="12.75" hidden="1">
      <c r="A71" s="250"/>
      <c r="B71" s="251"/>
      <c r="C71" s="251"/>
      <c r="D71" s="251"/>
      <c r="E71" s="251"/>
      <c r="F71" s="251"/>
    </row>
    <row r="72" spans="1:6" ht="12.75" hidden="1">
      <c r="A72" s="250"/>
      <c r="B72" s="251"/>
      <c r="C72" s="251"/>
      <c r="D72" s="251"/>
      <c r="E72" s="251"/>
      <c r="F72" s="251"/>
    </row>
    <row r="73" spans="1:6" ht="12.75" hidden="1">
      <c r="A73" s="250"/>
      <c r="B73" s="251"/>
      <c r="C73" s="251"/>
      <c r="D73" s="251"/>
      <c r="E73" s="251"/>
      <c r="F73" s="251"/>
    </row>
    <row r="74" spans="1:6" ht="12.75" hidden="1">
      <c r="A74" s="250"/>
      <c r="B74" s="251"/>
      <c r="C74" s="251"/>
      <c r="D74" s="251"/>
      <c r="E74" s="251"/>
      <c r="F74" s="251"/>
    </row>
    <row r="75" spans="1:6" ht="12.75" hidden="1">
      <c r="A75" s="250"/>
      <c r="B75" s="251"/>
      <c r="C75" s="251"/>
      <c r="D75" s="251"/>
      <c r="E75" s="251"/>
      <c r="F75" s="251"/>
    </row>
    <row r="76" spans="1:6" ht="12.75" hidden="1">
      <c r="A76" s="250"/>
      <c r="B76" s="251"/>
      <c r="C76" s="251"/>
      <c r="D76" s="251"/>
      <c r="E76" s="251"/>
      <c r="F76" s="251"/>
    </row>
    <row r="77" spans="1:6" ht="12.75" hidden="1">
      <c r="A77" s="250"/>
      <c r="B77" s="251"/>
      <c r="C77" s="251"/>
      <c r="D77" s="251"/>
      <c r="E77" s="251"/>
      <c r="F77" s="251"/>
    </row>
    <row r="78" spans="1:6" ht="12.75" hidden="1">
      <c r="A78" s="250"/>
      <c r="B78" s="251"/>
      <c r="C78" s="251"/>
      <c r="D78" s="251"/>
      <c r="E78" s="251"/>
      <c r="F78" s="251"/>
    </row>
    <row r="79" spans="1:6" ht="12.75" hidden="1">
      <c r="A79" s="250"/>
      <c r="B79" s="251"/>
      <c r="C79" s="251"/>
      <c r="D79" s="251"/>
      <c r="E79" s="251"/>
      <c r="F79" s="251"/>
    </row>
    <row r="80" spans="1:6" ht="12.75" hidden="1">
      <c r="A80" s="250"/>
      <c r="B80" s="251"/>
      <c r="C80" s="251"/>
      <c r="D80" s="251"/>
      <c r="E80" s="251"/>
      <c r="F80" s="251"/>
    </row>
    <row r="81" spans="1:6" ht="12.75" hidden="1">
      <c r="A81" s="250"/>
      <c r="B81" s="251"/>
      <c r="C81" s="251"/>
      <c r="D81" s="251"/>
      <c r="E81" s="251"/>
      <c r="F81" s="251"/>
    </row>
    <row r="82" spans="1:6" ht="12.75" hidden="1">
      <c r="A82" s="250"/>
      <c r="B82" s="251"/>
      <c r="C82" s="251"/>
      <c r="D82" s="251"/>
      <c r="E82" s="251"/>
      <c r="F82" s="251"/>
    </row>
    <row r="83" spans="1:6" ht="12.75" hidden="1">
      <c r="A83" s="250"/>
      <c r="B83" s="251"/>
      <c r="C83" s="251"/>
      <c r="D83" s="251"/>
      <c r="E83" s="251"/>
      <c r="F83" s="251"/>
    </row>
    <row r="84" spans="1:6" ht="12.75" hidden="1">
      <c r="A84" s="250"/>
      <c r="B84" s="251"/>
      <c r="C84" s="251"/>
      <c r="D84" s="251"/>
      <c r="E84" s="251"/>
      <c r="F84" s="251"/>
    </row>
    <row r="85" spans="1:6" ht="12.75" hidden="1">
      <c r="A85" s="250"/>
      <c r="B85" s="251"/>
      <c r="C85" s="251"/>
      <c r="D85" s="251"/>
      <c r="E85" s="251"/>
      <c r="F85" s="251"/>
    </row>
    <row r="86" spans="1:6" ht="12.75" hidden="1">
      <c r="A86" s="250"/>
      <c r="B86" s="251"/>
      <c r="C86" s="251"/>
      <c r="D86" s="251"/>
      <c r="E86" s="251"/>
      <c r="F86" s="251"/>
    </row>
    <row r="87" spans="1:6" ht="12.75" hidden="1">
      <c r="A87" s="250"/>
      <c r="B87" s="251"/>
      <c r="C87" s="251"/>
      <c r="D87" s="251"/>
      <c r="E87" s="251"/>
      <c r="F87" s="251"/>
    </row>
    <row r="88" spans="1:6" ht="12.75" hidden="1">
      <c r="A88" s="250"/>
      <c r="B88" s="251"/>
      <c r="C88" s="251"/>
      <c r="D88" s="251"/>
      <c r="E88" s="251"/>
      <c r="F88" s="251"/>
    </row>
    <row r="89" spans="1:6" ht="12.75" hidden="1">
      <c r="A89" s="250"/>
      <c r="B89" s="251"/>
      <c r="C89" s="251"/>
      <c r="D89" s="251"/>
      <c r="E89" s="251"/>
      <c r="F89" s="251"/>
    </row>
    <row r="90" spans="1:6" ht="12.75" hidden="1">
      <c r="A90" s="250"/>
      <c r="B90" s="251"/>
      <c r="C90" s="251"/>
      <c r="D90" s="251"/>
      <c r="E90" s="251"/>
      <c r="F90" s="251"/>
    </row>
    <row r="91" spans="1:6" ht="12.75" hidden="1">
      <c r="A91" s="250"/>
      <c r="B91" s="251"/>
      <c r="C91" s="251"/>
      <c r="D91" s="251"/>
      <c r="E91" s="251"/>
      <c r="F91" s="251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</sheetData>
  <sheetProtection/>
  <mergeCells count="70">
    <mergeCell ref="C15:D15"/>
    <mergeCell ref="C14:D14"/>
    <mergeCell ref="C16:D16"/>
    <mergeCell ref="C5:D6"/>
    <mergeCell ref="C9:D9"/>
    <mergeCell ref="C10:D10"/>
    <mergeCell ref="C4:L4"/>
    <mergeCell ref="C7:L7"/>
    <mergeCell ref="C8:D8"/>
    <mergeCell ref="I5:J6"/>
    <mergeCell ref="E11:F11"/>
    <mergeCell ref="E9:F9"/>
    <mergeCell ref="E10:F10"/>
    <mergeCell ref="C11:D11"/>
    <mergeCell ref="E12:F12"/>
    <mergeCell ref="E14:F14"/>
    <mergeCell ref="C12:D12"/>
    <mergeCell ref="E13:F13"/>
    <mergeCell ref="C13:D13"/>
    <mergeCell ref="A3:L3"/>
    <mergeCell ref="K8:L8"/>
    <mergeCell ref="I8:J8"/>
    <mergeCell ref="G8:H8"/>
    <mergeCell ref="E8:F8"/>
    <mergeCell ref="K5:L6"/>
    <mergeCell ref="A4:A7"/>
    <mergeCell ref="B4:B7"/>
    <mergeCell ref="E5:F6"/>
    <mergeCell ref="G5:H6"/>
    <mergeCell ref="B37:F37"/>
    <mergeCell ref="B35:F35"/>
    <mergeCell ref="B36:F36"/>
    <mergeCell ref="B31:F31"/>
    <mergeCell ref="B34:F34"/>
    <mergeCell ref="B33:F33"/>
    <mergeCell ref="H31:I31"/>
    <mergeCell ref="E16:F16"/>
    <mergeCell ref="E15:F15"/>
    <mergeCell ref="H28:I28"/>
    <mergeCell ref="H30:I30"/>
    <mergeCell ref="B30:F30"/>
    <mergeCell ref="E28:F28"/>
    <mergeCell ref="A24:L24"/>
    <mergeCell ref="B27:F27"/>
    <mergeCell ref="H27:I27"/>
    <mergeCell ref="G10:H10"/>
    <mergeCell ref="G9:H9"/>
    <mergeCell ref="G11:H11"/>
    <mergeCell ref="G16:H16"/>
    <mergeCell ref="G15:H15"/>
    <mergeCell ref="G14:H14"/>
    <mergeCell ref="G13:H13"/>
    <mergeCell ref="G12:H12"/>
    <mergeCell ref="K11:L11"/>
    <mergeCell ref="I12:J12"/>
    <mergeCell ref="K12:L12"/>
    <mergeCell ref="I9:J9"/>
    <mergeCell ref="I10:J10"/>
    <mergeCell ref="K9:L9"/>
    <mergeCell ref="K10:L10"/>
    <mergeCell ref="I1:L1"/>
    <mergeCell ref="I15:J15"/>
    <mergeCell ref="K15:L15"/>
    <mergeCell ref="I16:J16"/>
    <mergeCell ref="K16:L16"/>
    <mergeCell ref="I13:J13"/>
    <mergeCell ref="K13:L13"/>
    <mergeCell ref="I14:J14"/>
    <mergeCell ref="K14:L14"/>
    <mergeCell ref="I11:J11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8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91"/>
  <sheetViews>
    <sheetView zoomScale="75" zoomScaleNormal="75" workbookViewId="0" topLeftCell="A7">
      <selection activeCell="F23" sqref="F23"/>
    </sheetView>
  </sheetViews>
  <sheetFormatPr defaultColWidth="9.00390625" defaultRowHeight="12.75"/>
  <cols>
    <col min="1" max="1" width="44.75390625" style="169" customWidth="1"/>
    <col min="2" max="2" width="6.625" style="170" customWidth="1"/>
    <col min="3" max="3" width="15.625" style="170" customWidth="1"/>
    <col min="4" max="4" width="15.125" style="170" customWidth="1"/>
    <col min="5" max="5" width="17.125" style="170" customWidth="1"/>
    <col min="6" max="6" width="15.125" style="170" customWidth="1"/>
    <col min="7" max="7" width="17.625" style="170" customWidth="1"/>
    <col min="8" max="8" width="18.00390625" style="170" customWidth="1"/>
    <col min="9" max="9" width="17.375" style="170" customWidth="1"/>
    <col min="10" max="10" width="16.375" style="170" customWidth="1"/>
    <col min="11" max="11" width="16.625" style="170" customWidth="1"/>
    <col min="12" max="12" width="17.375" style="170" customWidth="1"/>
    <col min="13" max="16384" width="9.125" style="170" customWidth="1"/>
  </cols>
  <sheetData>
    <row r="1" spans="9:12" ht="14.25">
      <c r="I1" s="434"/>
      <c r="J1" s="434"/>
      <c r="K1" s="434"/>
      <c r="L1" s="434"/>
    </row>
    <row r="2" spans="11:12" ht="16.5" customHeight="1">
      <c r="K2" s="171"/>
      <c r="L2" s="171" t="s">
        <v>88</v>
      </c>
    </row>
    <row r="3" spans="1:12" ht="24.75" customHeight="1" thickBot="1">
      <c r="A3" s="550" t="s">
        <v>60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</row>
    <row r="4" spans="1:12" ht="16.5" customHeight="1" thickBot="1">
      <c r="A4" s="409" t="s">
        <v>3</v>
      </c>
      <c r="B4" s="409" t="s">
        <v>18</v>
      </c>
      <c r="C4" s="534" t="s">
        <v>37</v>
      </c>
      <c r="D4" s="535"/>
      <c r="E4" s="535"/>
      <c r="F4" s="535"/>
      <c r="G4" s="535"/>
      <c r="H4" s="535"/>
      <c r="I4" s="535"/>
      <c r="J4" s="535"/>
      <c r="K4" s="535"/>
      <c r="L4" s="536"/>
    </row>
    <row r="5" spans="1:12" ht="16.5" customHeight="1" thickBot="1">
      <c r="A5" s="409"/>
      <c r="B5" s="409"/>
      <c r="C5" s="526" t="s">
        <v>98</v>
      </c>
      <c r="D5" s="527"/>
      <c r="E5" s="553" t="s">
        <v>94</v>
      </c>
      <c r="F5" s="527"/>
      <c r="G5" s="499" t="s">
        <v>132</v>
      </c>
      <c r="H5" s="503"/>
      <c r="I5" s="542"/>
      <c r="J5" s="543"/>
      <c r="K5" s="542"/>
      <c r="L5" s="543"/>
    </row>
    <row r="6" spans="1:12" ht="60" customHeight="1" thickBot="1">
      <c r="A6" s="409"/>
      <c r="B6" s="409"/>
      <c r="C6" s="528"/>
      <c r="D6" s="529"/>
      <c r="E6" s="528"/>
      <c r="F6" s="529"/>
      <c r="G6" s="501"/>
      <c r="H6" s="504"/>
      <c r="I6" s="544"/>
      <c r="J6" s="545"/>
      <c r="K6" s="544"/>
      <c r="L6" s="545"/>
    </row>
    <row r="7" spans="1:12" ht="16.5" customHeight="1" thickBot="1">
      <c r="A7" s="409"/>
      <c r="B7" s="409"/>
      <c r="C7" s="537" t="s">
        <v>38</v>
      </c>
      <c r="D7" s="538"/>
      <c r="E7" s="538"/>
      <c r="F7" s="538"/>
      <c r="G7" s="538"/>
      <c r="H7" s="538"/>
      <c r="I7" s="538"/>
      <c r="J7" s="538"/>
      <c r="K7" s="538"/>
      <c r="L7" s="539"/>
    </row>
    <row r="8" spans="1:12" s="175" customFormat="1" ht="15" customHeight="1" thickBot="1">
      <c r="A8" s="173">
        <v>1</v>
      </c>
      <c r="B8" s="174">
        <v>2</v>
      </c>
      <c r="C8" s="540">
        <v>3</v>
      </c>
      <c r="D8" s="541"/>
      <c r="E8" s="551">
        <v>4</v>
      </c>
      <c r="F8" s="551"/>
      <c r="G8" s="551">
        <v>5</v>
      </c>
      <c r="H8" s="552"/>
      <c r="I8" s="551">
        <v>6</v>
      </c>
      <c r="J8" s="552"/>
      <c r="K8" s="551">
        <v>7</v>
      </c>
      <c r="L8" s="552"/>
    </row>
    <row r="9" spans="1:12" s="178" customFormat="1" ht="33.75" customHeight="1">
      <c r="A9" s="176" t="s">
        <v>85</v>
      </c>
      <c r="B9" s="177">
        <v>300</v>
      </c>
      <c r="C9" s="530">
        <f>E9+G9</f>
        <v>1</v>
      </c>
      <c r="D9" s="531"/>
      <c r="E9" s="530">
        <v>1</v>
      </c>
      <c r="F9" s="531"/>
      <c r="G9" s="567"/>
      <c r="H9" s="568"/>
      <c r="I9" s="578"/>
      <c r="J9" s="579"/>
      <c r="K9" s="578"/>
      <c r="L9" s="582"/>
    </row>
    <row r="10" spans="1:12" ht="51.75" customHeight="1">
      <c r="A10" s="179" t="s">
        <v>81</v>
      </c>
      <c r="B10" s="180">
        <v>400</v>
      </c>
      <c r="C10" s="532">
        <f>E10+G10</f>
        <v>155606</v>
      </c>
      <c r="D10" s="533"/>
      <c r="E10" s="532">
        <f>у!F23-у!F28</f>
        <v>155606</v>
      </c>
      <c r="F10" s="533"/>
      <c r="G10" s="523"/>
      <c r="H10" s="566"/>
      <c r="I10" s="580"/>
      <c r="J10" s="581"/>
      <c r="K10" s="580"/>
      <c r="L10" s="583"/>
    </row>
    <row r="11" spans="1:12" ht="16.5" customHeight="1">
      <c r="A11" s="182" t="s">
        <v>77</v>
      </c>
      <c r="B11" s="183"/>
      <c r="C11" s="546"/>
      <c r="D11" s="547"/>
      <c r="E11" s="546"/>
      <c r="F11" s="547"/>
      <c r="G11" s="569"/>
      <c r="H11" s="547"/>
      <c r="I11" s="573"/>
      <c r="J11" s="588"/>
      <c r="K11" s="573"/>
      <c r="L11" s="574"/>
    </row>
    <row r="12" spans="1:12" ht="27.75" customHeight="1">
      <c r="A12" s="184" t="s">
        <v>78</v>
      </c>
      <c r="B12" s="185">
        <v>410</v>
      </c>
      <c r="C12" s="548">
        <f>E12+G12</f>
        <v>0</v>
      </c>
      <c r="D12" s="549"/>
      <c r="E12" s="548"/>
      <c r="F12" s="549"/>
      <c r="G12" s="572"/>
      <c r="H12" s="549"/>
      <c r="I12" s="575"/>
      <c r="J12" s="576"/>
      <c r="K12" s="575"/>
      <c r="L12" s="577"/>
    </row>
    <row r="13" spans="1:12" ht="29.25" customHeight="1">
      <c r="A13" s="186" t="s">
        <v>73</v>
      </c>
      <c r="B13" s="187">
        <v>420</v>
      </c>
      <c r="C13" s="522">
        <f>E13+G13</f>
        <v>0</v>
      </c>
      <c r="D13" s="523"/>
      <c r="E13" s="522"/>
      <c r="F13" s="523"/>
      <c r="G13" s="522"/>
      <c r="H13" s="566"/>
      <c r="I13" s="580"/>
      <c r="J13" s="581"/>
      <c r="K13" s="580"/>
      <c r="L13" s="583"/>
    </row>
    <row r="14" spans="1:12" ht="26.25" customHeight="1">
      <c r="A14" s="186" t="s">
        <v>74</v>
      </c>
      <c r="B14" s="187">
        <v>430</v>
      </c>
      <c r="C14" s="522">
        <f>E14+G14</f>
        <v>0</v>
      </c>
      <c r="D14" s="523"/>
      <c r="E14" s="522"/>
      <c r="F14" s="523"/>
      <c r="G14" s="522"/>
      <c r="H14" s="566"/>
      <c r="I14" s="580"/>
      <c r="J14" s="581"/>
      <c r="K14" s="580"/>
      <c r="L14" s="583"/>
    </row>
    <row r="15" spans="1:12" ht="29.25" customHeight="1">
      <c r="A15" s="186" t="s">
        <v>75</v>
      </c>
      <c r="B15" s="187">
        <v>440</v>
      </c>
      <c r="C15" s="520">
        <v>155606</v>
      </c>
      <c r="D15" s="521"/>
      <c r="E15" s="480">
        <v>155606</v>
      </c>
      <c r="F15" s="481"/>
      <c r="G15" s="571"/>
      <c r="H15" s="571"/>
      <c r="I15" s="584"/>
      <c r="J15" s="584"/>
      <c r="K15" s="584"/>
      <c r="L15" s="585"/>
    </row>
    <row r="16" spans="1:12" ht="31.5" customHeight="1" thickBot="1">
      <c r="A16" s="188" t="s">
        <v>76</v>
      </c>
      <c r="B16" s="189">
        <v>450</v>
      </c>
      <c r="C16" s="524">
        <v>0</v>
      </c>
      <c r="D16" s="525"/>
      <c r="E16" s="478">
        <v>0</v>
      </c>
      <c r="F16" s="479"/>
      <c r="G16" s="570"/>
      <c r="H16" s="570"/>
      <c r="I16" s="586"/>
      <c r="J16" s="586"/>
      <c r="K16" s="586"/>
      <c r="L16" s="587"/>
    </row>
    <row r="17" spans="1:12" ht="33.75" customHeight="1" thickBot="1">
      <c r="A17" s="172" t="s">
        <v>3</v>
      </c>
      <c r="B17" s="190"/>
      <c r="C17" s="191" t="s">
        <v>54</v>
      </c>
      <c r="D17" s="192" t="s">
        <v>55</v>
      </c>
      <c r="E17" s="193" t="s">
        <v>54</v>
      </c>
      <c r="F17" s="194" t="s">
        <v>55</v>
      </c>
      <c r="G17" s="195" t="s">
        <v>54</v>
      </c>
      <c r="H17" s="196" t="s">
        <v>55</v>
      </c>
      <c r="I17" s="197" t="s">
        <v>54</v>
      </c>
      <c r="J17" s="197" t="s">
        <v>55</v>
      </c>
      <c r="K17" s="198" t="s">
        <v>54</v>
      </c>
      <c r="L17" s="199" t="s">
        <v>55</v>
      </c>
    </row>
    <row r="18" spans="1:12" ht="14.25" customHeight="1" thickBot="1">
      <c r="A18" s="200">
        <v>1</v>
      </c>
      <c r="B18" s="201">
        <v>2</v>
      </c>
      <c r="C18" s="200">
        <v>3</v>
      </c>
      <c r="D18" s="200">
        <v>4</v>
      </c>
      <c r="E18" s="202">
        <v>5</v>
      </c>
      <c r="F18" s="203">
        <v>6</v>
      </c>
      <c r="G18" s="204">
        <v>7</v>
      </c>
      <c r="H18" s="205">
        <v>8</v>
      </c>
      <c r="I18" s="206">
        <v>9</v>
      </c>
      <c r="J18" s="206">
        <v>10</v>
      </c>
      <c r="K18" s="206">
        <v>11</v>
      </c>
      <c r="L18" s="207">
        <v>12</v>
      </c>
    </row>
    <row r="19" spans="1:12" ht="15" customHeight="1">
      <c r="A19" s="192" t="s">
        <v>48</v>
      </c>
      <c r="B19" s="208"/>
      <c r="C19" s="209"/>
      <c r="D19" s="209"/>
      <c r="E19" s="210"/>
      <c r="F19" s="210"/>
      <c r="G19" s="211"/>
      <c r="H19" s="212"/>
      <c r="I19" s="212"/>
      <c r="J19" s="213"/>
      <c r="K19" s="214"/>
      <c r="L19" s="215"/>
    </row>
    <row r="20" spans="1:12" ht="27" customHeight="1" thickBot="1">
      <c r="A20" s="216" t="s">
        <v>87</v>
      </c>
      <c r="B20" s="208">
        <v>460</v>
      </c>
      <c r="C20" s="138">
        <v>1</v>
      </c>
      <c r="D20" s="138">
        <v>1</v>
      </c>
      <c r="E20" s="138">
        <v>1</v>
      </c>
      <c r="F20" s="138">
        <v>1</v>
      </c>
      <c r="G20" s="217"/>
      <c r="H20" s="218"/>
      <c r="I20" s="219"/>
      <c r="J20" s="220"/>
      <c r="K20" s="221"/>
      <c r="L20" s="222"/>
    </row>
    <row r="21" spans="1:12" ht="18.75" customHeight="1">
      <c r="A21" s="223" t="s">
        <v>52</v>
      </c>
      <c r="B21" s="224"/>
      <c r="C21" s="209"/>
      <c r="D21" s="209"/>
      <c r="E21" s="225"/>
      <c r="F21" s="225"/>
      <c r="G21" s="226"/>
      <c r="H21" s="227"/>
      <c r="I21" s="228"/>
      <c r="J21" s="228"/>
      <c r="K21" s="229"/>
      <c r="L21" s="229"/>
    </row>
    <row r="22" spans="1:12" ht="21.75" customHeight="1" thickBot="1">
      <c r="A22" s="230" t="s">
        <v>53</v>
      </c>
      <c r="B22" s="231">
        <v>470</v>
      </c>
      <c r="C22" s="232">
        <f>E22+G22</f>
        <v>0</v>
      </c>
      <c r="D22" s="232">
        <f>F22+H22</f>
        <v>0</v>
      </c>
      <c r="E22" s="233"/>
      <c r="F22" s="233"/>
      <c r="G22" s="234"/>
      <c r="H22" s="235"/>
      <c r="I22" s="236"/>
      <c r="J22" s="236"/>
      <c r="K22" s="237"/>
      <c r="L22" s="237"/>
    </row>
    <row r="23" spans="1:10" ht="9" customHeight="1">
      <c r="A23" s="238"/>
      <c r="B23" s="238"/>
      <c r="C23" s="238"/>
      <c r="D23" s="238"/>
      <c r="E23" s="238"/>
      <c r="F23" s="238"/>
      <c r="G23" s="239"/>
      <c r="H23" s="239"/>
      <c r="I23" s="239"/>
      <c r="J23" s="239"/>
    </row>
    <row r="24" spans="1:12" ht="24.75" customHeight="1">
      <c r="A24" s="562" t="s">
        <v>86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</row>
    <row r="25" spans="1:10" ht="24.75" customHeight="1">
      <c r="A25" s="240"/>
      <c r="B25" s="241"/>
      <c r="C25" s="241"/>
      <c r="D25" s="241"/>
      <c r="E25" s="241"/>
      <c r="F25" s="241"/>
      <c r="G25" s="241"/>
      <c r="H25" s="241"/>
      <c r="I25" s="241"/>
      <c r="J25" s="241"/>
    </row>
    <row r="26" spans="1:10" ht="24.75" customHeight="1">
      <c r="A26" s="240"/>
      <c r="B26" s="241"/>
      <c r="C26" s="241"/>
      <c r="D26" s="241"/>
      <c r="E26" s="241"/>
      <c r="F26" s="241"/>
      <c r="G26" s="241"/>
      <c r="H26" s="241"/>
      <c r="I26" s="241"/>
      <c r="J26" s="241"/>
    </row>
    <row r="27" spans="1:10" ht="15" customHeight="1">
      <c r="A27" s="242"/>
      <c r="B27" s="564" t="s">
        <v>56</v>
      </c>
      <c r="C27" s="564"/>
      <c r="D27" s="564"/>
      <c r="E27" s="565"/>
      <c r="F27" s="565"/>
      <c r="G27" s="243"/>
      <c r="H27" s="559" t="s">
        <v>58</v>
      </c>
      <c r="I27" s="435"/>
      <c r="J27" s="239"/>
    </row>
    <row r="28" spans="1:10" ht="11.25" customHeight="1">
      <c r="A28" s="242" t="s">
        <v>49</v>
      </c>
      <c r="B28" s="242"/>
      <c r="C28" s="242"/>
      <c r="D28" s="242"/>
      <c r="E28" s="561" t="s">
        <v>62</v>
      </c>
      <c r="F28" s="561"/>
      <c r="G28" s="239"/>
      <c r="H28" s="557" t="s">
        <v>59</v>
      </c>
      <c r="I28" s="557"/>
      <c r="J28" s="239"/>
    </row>
    <row r="29" spans="1:10" ht="10.5" customHeight="1">
      <c r="A29" s="244" t="s">
        <v>50</v>
      </c>
      <c r="B29" s="242"/>
      <c r="C29" s="242"/>
      <c r="D29" s="242"/>
      <c r="E29" s="241"/>
      <c r="F29" s="241"/>
      <c r="G29" s="239"/>
      <c r="H29" s="239"/>
      <c r="I29" s="239"/>
      <c r="J29" s="239"/>
    </row>
    <row r="30" spans="1:10" ht="10.5" customHeight="1">
      <c r="A30" s="244"/>
      <c r="B30" s="560" t="s">
        <v>57</v>
      </c>
      <c r="C30" s="560"/>
      <c r="D30" s="560"/>
      <c r="E30" s="560"/>
      <c r="F30" s="560"/>
      <c r="G30" s="239"/>
      <c r="H30" s="559" t="s">
        <v>58</v>
      </c>
      <c r="I30" s="435"/>
      <c r="J30" s="239"/>
    </row>
    <row r="31" spans="1:10" ht="13.5" customHeight="1">
      <c r="A31" s="245" t="s">
        <v>51</v>
      </c>
      <c r="B31" s="557" t="s">
        <v>61</v>
      </c>
      <c r="C31" s="557"/>
      <c r="D31" s="557"/>
      <c r="E31" s="557"/>
      <c r="F31" s="557"/>
      <c r="G31" s="239"/>
      <c r="H31" s="557" t="s">
        <v>59</v>
      </c>
      <c r="I31" s="557"/>
      <c r="J31" s="239"/>
    </row>
    <row r="32" spans="1:10" ht="14.25" customHeight="1">
      <c r="A32" s="245"/>
      <c r="B32" s="241"/>
      <c r="C32" s="241"/>
      <c r="D32" s="241"/>
      <c r="E32" s="241"/>
      <c r="F32" s="241"/>
      <c r="G32" s="239"/>
      <c r="H32" s="239"/>
      <c r="I32" s="239"/>
      <c r="J32" s="239"/>
    </row>
    <row r="33" spans="1:6" ht="29.25" customHeight="1" hidden="1">
      <c r="A33" s="246"/>
      <c r="B33" s="558"/>
      <c r="C33" s="558"/>
      <c r="D33" s="558"/>
      <c r="E33" s="556"/>
      <c r="F33" s="556"/>
    </row>
    <row r="34" spans="1:6" ht="11.25" customHeight="1" hidden="1">
      <c r="A34" s="247"/>
      <c r="B34" s="556"/>
      <c r="C34" s="556"/>
      <c r="D34" s="556"/>
      <c r="E34" s="556"/>
      <c r="F34" s="556"/>
    </row>
    <row r="35" spans="1:6" ht="30.75" customHeight="1" hidden="1">
      <c r="A35" s="248"/>
      <c r="B35" s="555"/>
      <c r="C35" s="555"/>
      <c r="D35" s="555"/>
      <c r="E35" s="555"/>
      <c r="F35" s="555"/>
    </row>
    <row r="36" spans="1:6" ht="10.5" customHeight="1" hidden="1">
      <c r="A36" s="249"/>
      <c r="B36" s="556"/>
      <c r="C36" s="556"/>
      <c r="D36" s="556"/>
      <c r="E36" s="556"/>
      <c r="F36" s="556"/>
    </row>
    <row r="37" spans="1:6" ht="33.75" customHeight="1" hidden="1">
      <c r="A37" s="249"/>
      <c r="B37" s="554"/>
      <c r="C37" s="554"/>
      <c r="D37" s="554"/>
      <c r="E37" s="554"/>
      <c r="F37" s="554"/>
    </row>
    <row r="38" spans="1:6" ht="12.75" hidden="1">
      <c r="A38" s="250"/>
      <c r="B38" s="251"/>
      <c r="C38" s="251"/>
      <c r="D38" s="251"/>
      <c r="E38" s="251"/>
      <c r="F38" s="251"/>
    </row>
    <row r="39" spans="1:6" ht="12.75" hidden="1">
      <c r="A39" s="250"/>
      <c r="B39" s="251"/>
      <c r="C39" s="251"/>
      <c r="D39" s="251"/>
      <c r="E39" s="251"/>
      <c r="F39" s="251"/>
    </row>
    <row r="40" spans="1:6" ht="12.75" hidden="1">
      <c r="A40" s="250"/>
      <c r="B40" s="251"/>
      <c r="C40" s="251"/>
      <c r="D40" s="251"/>
      <c r="E40" s="251"/>
      <c r="F40" s="251"/>
    </row>
    <row r="41" spans="1:6" ht="12.75" hidden="1">
      <c r="A41" s="250"/>
      <c r="B41" s="251"/>
      <c r="C41" s="251"/>
      <c r="D41" s="251"/>
      <c r="E41" s="251"/>
      <c r="F41" s="251"/>
    </row>
    <row r="42" spans="1:6" ht="12.75" hidden="1">
      <c r="A42" s="250"/>
      <c r="B42" s="251"/>
      <c r="C42" s="251"/>
      <c r="D42" s="251"/>
      <c r="E42" s="251"/>
      <c r="F42" s="251"/>
    </row>
    <row r="43" spans="1:6" ht="12.75" hidden="1">
      <c r="A43" s="250"/>
      <c r="B43" s="251"/>
      <c r="C43" s="251"/>
      <c r="D43" s="251"/>
      <c r="E43" s="251"/>
      <c r="F43" s="251"/>
    </row>
    <row r="44" spans="1:6" ht="12.75" hidden="1">
      <c r="A44" s="250"/>
      <c r="B44" s="251"/>
      <c r="C44" s="251"/>
      <c r="D44" s="251"/>
      <c r="E44" s="251"/>
      <c r="F44" s="251"/>
    </row>
    <row r="45" spans="1:6" ht="12.75" hidden="1">
      <c r="A45" s="250"/>
      <c r="B45" s="251"/>
      <c r="C45" s="251"/>
      <c r="D45" s="251"/>
      <c r="E45" s="251"/>
      <c r="F45" s="251"/>
    </row>
    <row r="46" spans="1:6" ht="12.75" hidden="1">
      <c r="A46" s="250"/>
      <c r="B46" s="251"/>
      <c r="C46" s="251"/>
      <c r="D46" s="251"/>
      <c r="E46" s="251"/>
      <c r="F46" s="251"/>
    </row>
    <row r="47" spans="1:6" ht="12.75" hidden="1">
      <c r="A47" s="250"/>
      <c r="B47" s="251"/>
      <c r="C47" s="251"/>
      <c r="D47" s="251"/>
      <c r="E47" s="251"/>
      <c r="F47" s="251"/>
    </row>
    <row r="48" spans="1:6" ht="12.75" hidden="1">
      <c r="A48" s="250"/>
      <c r="B48" s="251"/>
      <c r="C48" s="251"/>
      <c r="D48" s="251"/>
      <c r="E48" s="251"/>
      <c r="F48" s="251"/>
    </row>
    <row r="49" spans="1:6" ht="12.75" hidden="1">
      <c r="A49" s="250"/>
      <c r="B49" s="251"/>
      <c r="C49" s="251"/>
      <c r="D49" s="251"/>
      <c r="E49" s="251"/>
      <c r="F49" s="251"/>
    </row>
    <row r="50" spans="1:6" ht="12.75" hidden="1">
      <c r="A50" s="250"/>
      <c r="B50" s="251"/>
      <c r="C50" s="251"/>
      <c r="D50" s="251"/>
      <c r="E50" s="251"/>
      <c r="F50" s="251"/>
    </row>
    <row r="51" spans="1:6" ht="12.75" hidden="1">
      <c r="A51" s="250"/>
      <c r="B51" s="251"/>
      <c r="C51" s="251"/>
      <c r="D51" s="251"/>
      <c r="E51" s="251"/>
      <c r="F51" s="251"/>
    </row>
    <row r="52" spans="1:6" ht="12.75" hidden="1">
      <c r="A52" s="250"/>
      <c r="B52" s="251"/>
      <c r="C52" s="251"/>
      <c r="D52" s="251"/>
      <c r="E52" s="251"/>
      <c r="F52" s="251"/>
    </row>
    <row r="53" spans="1:6" ht="12.75" hidden="1">
      <c r="A53" s="250"/>
      <c r="B53" s="251"/>
      <c r="C53" s="251"/>
      <c r="D53" s="251"/>
      <c r="E53" s="251"/>
      <c r="F53" s="251"/>
    </row>
    <row r="54" spans="1:6" ht="12.75" hidden="1">
      <c r="A54" s="250"/>
      <c r="B54" s="251"/>
      <c r="C54" s="251"/>
      <c r="D54" s="251"/>
      <c r="E54" s="251"/>
      <c r="F54" s="251"/>
    </row>
    <row r="55" spans="1:6" ht="12.75" hidden="1">
      <c r="A55" s="250"/>
      <c r="B55" s="251"/>
      <c r="C55" s="251"/>
      <c r="D55" s="251"/>
      <c r="E55" s="251"/>
      <c r="F55" s="251"/>
    </row>
    <row r="56" spans="1:6" ht="12.75" hidden="1">
      <c r="A56" s="250"/>
      <c r="B56" s="251"/>
      <c r="C56" s="251"/>
      <c r="D56" s="251"/>
      <c r="E56" s="251"/>
      <c r="F56" s="251"/>
    </row>
    <row r="57" spans="1:6" ht="12.75" hidden="1">
      <c r="A57" s="250"/>
      <c r="B57" s="251"/>
      <c r="C57" s="251"/>
      <c r="D57" s="251"/>
      <c r="E57" s="251"/>
      <c r="F57" s="251"/>
    </row>
    <row r="58" spans="1:6" ht="12.75" hidden="1">
      <c r="A58" s="250"/>
      <c r="B58" s="251"/>
      <c r="C58" s="251"/>
      <c r="D58" s="251"/>
      <c r="E58" s="251"/>
      <c r="F58" s="251"/>
    </row>
    <row r="59" spans="1:6" ht="12.75" hidden="1">
      <c r="A59" s="250"/>
      <c r="B59" s="251"/>
      <c r="C59" s="251"/>
      <c r="D59" s="251"/>
      <c r="E59" s="251"/>
      <c r="F59" s="251"/>
    </row>
    <row r="60" spans="1:6" ht="12.75" hidden="1">
      <c r="A60" s="250"/>
      <c r="B60" s="251"/>
      <c r="C60" s="251"/>
      <c r="D60" s="251"/>
      <c r="E60" s="251"/>
      <c r="F60" s="251"/>
    </row>
    <row r="61" spans="1:6" ht="12.75" hidden="1">
      <c r="A61" s="250"/>
      <c r="B61" s="251"/>
      <c r="C61" s="251"/>
      <c r="D61" s="251"/>
      <c r="E61" s="251"/>
      <c r="F61" s="251"/>
    </row>
    <row r="62" spans="1:6" ht="12.75" hidden="1">
      <c r="A62" s="250"/>
      <c r="B62" s="251"/>
      <c r="C62" s="251"/>
      <c r="D62" s="251"/>
      <c r="E62" s="251"/>
      <c r="F62" s="251"/>
    </row>
    <row r="63" spans="1:6" ht="12.75" hidden="1">
      <c r="A63" s="250"/>
      <c r="B63" s="251"/>
      <c r="C63" s="251"/>
      <c r="D63" s="251"/>
      <c r="E63" s="251"/>
      <c r="F63" s="251"/>
    </row>
    <row r="64" spans="1:6" ht="12.75" hidden="1">
      <c r="A64" s="250"/>
      <c r="B64" s="251"/>
      <c r="C64" s="251"/>
      <c r="D64" s="251"/>
      <c r="E64" s="251"/>
      <c r="F64" s="251"/>
    </row>
    <row r="65" spans="1:6" ht="12.75" hidden="1">
      <c r="A65" s="250"/>
      <c r="B65" s="251"/>
      <c r="C65" s="251"/>
      <c r="D65" s="251"/>
      <c r="E65" s="251"/>
      <c r="F65" s="251"/>
    </row>
    <row r="66" spans="1:6" ht="12.75" hidden="1">
      <c r="A66" s="250"/>
      <c r="B66" s="251"/>
      <c r="C66" s="251"/>
      <c r="D66" s="251"/>
      <c r="E66" s="251"/>
      <c r="F66" s="251"/>
    </row>
    <row r="67" spans="1:6" ht="12.75" hidden="1">
      <c r="A67" s="250"/>
      <c r="B67" s="251"/>
      <c r="C67" s="251"/>
      <c r="D67" s="251"/>
      <c r="E67" s="251"/>
      <c r="F67" s="251"/>
    </row>
    <row r="68" spans="1:6" ht="12.75" hidden="1">
      <c r="A68" s="250"/>
      <c r="B68" s="251"/>
      <c r="C68" s="251"/>
      <c r="D68" s="251"/>
      <c r="E68" s="251"/>
      <c r="F68" s="251"/>
    </row>
    <row r="69" spans="1:6" ht="12.75" hidden="1">
      <c r="A69" s="250"/>
      <c r="B69" s="251"/>
      <c r="C69" s="251"/>
      <c r="D69" s="251"/>
      <c r="E69" s="251"/>
      <c r="F69" s="251"/>
    </row>
    <row r="70" spans="1:6" ht="12.75" hidden="1">
      <c r="A70" s="250"/>
      <c r="B70" s="251"/>
      <c r="C70" s="251"/>
      <c r="D70" s="251"/>
      <c r="E70" s="251"/>
      <c r="F70" s="251"/>
    </row>
    <row r="71" spans="1:6" ht="12.75" hidden="1">
      <c r="A71" s="250"/>
      <c r="B71" s="251"/>
      <c r="C71" s="251"/>
      <c r="D71" s="251"/>
      <c r="E71" s="251"/>
      <c r="F71" s="251"/>
    </row>
    <row r="72" spans="1:6" ht="12.75" hidden="1">
      <c r="A72" s="250"/>
      <c r="B72" s="251"/>
      <c r="C72" s="251"/>
      <c r="D72" s="251"/>
      <c r="E72" s="251"/>
      <c r="F72" s="251"/>
    </row>
    <row r="73" spans="1:6" ht="12.75" hidden="1">
      <c r="A73" s="250"/>
      <c r="B73" s="251"/>
      <c r="C73" s="251"/>
      <c r="D73" s="251"/>
      <c r="E73" s="251"/>
      <c r="F73" s="251"/>
    </row>
    <row r="74" spans="1:6" ht="12.75" hidden="1">
      <c r="A74" s="250"/>
      <c r="B74" s="251"/>
      <c r="C74" s="251"/>
      <c r="D74" s="251"/>
      <c r="E74" s="251"/>
      <c r="F74" s="251"/>
    </row>
    <row r="75" spans="1:6" ht="12.75" hidden="1">
      <c r="A75" s="250"/>
      <c r="B75" s="251"/>
      <c r="C75" s="251"/>
      <c r="D75" s="251"/>
      <c r="E75" s="251"/>
      <c r="F75" s="251"/>
    </row>
    <row r="76" spans="1:6" ht="12.75" hidden="1">
      <c r="A76" s="250"/>
      <c r="B76" s="251"/>
      <c r="C76" s="251"/>
      <c r="D76" s="251"/>
      <c r="E76" s="251"/>
      <c r="F76" s="251"/>
    </row>
    <row r="77" spans="1:6" ht="12.75" hidden="1">
      <c r="A77" s="250"/>
      <c r="B77" s="251"/>
      <c r="C77" s="251"/>
      <c r="D77" s="251"/>
      <c r="E77" s="251"/>
      <c r="F77" s="251"/>
    </row>
    <row r="78" spans="1:6" ht="12.75" hidden="1">
      <c r="A78" s="250"/>
      <c r="B78" s="251"/>
      <c r="C78" s="251"/>
      <c r="D78" s="251"/>
      <c r="E78" s="251"/>
      <c r="F78" s="251"/>
    </row>
    <row r="79" spans="1:6" ht="12.75" hidden="1">
      <c r="A79" s="250"/>
      <c r="B79" s="251"/>
      <c r="C79" s="251"/>
      <c r="D79" s="251"/>
      <c r="E79" s="251"/>
      <c r="F79" s="251"/>
    </row>
    <row r="80" spans="1:6" ht="12.75" hidden="1">
      <c r="A80" s="250"/>
      <c r="B80" s="251"/>
      <c r="C80" s="251"/>
      <c r="D80" s="251"/>
      <c r="E80" s="251"/>
      <c r="F80" s="251"/>
    </row>
    <row r="81" spans="1:6" ht="12.75" hidden="1">
      <c r="A81" s="250"/>
      <c r="B81" s="251"/>
      <c r="C81" s="251"/>
      <c r="D81" s="251"/>
      <c r="E81" s="251"/>
      <c r="F81" s="251"/>
    </row>
    <row r="82" spans="1:6" ht="12.75" hidden="1">
      <c r="A82" s="250"/>
      <c r="B82" s="251"/>
      <c r="C82" s="251"/>
      <c r="D82" s="251"/>
      <c r="E82" s="251"/>
      <c r="F82" s="251"/>
    </row>
    <row r="83" spans="1:6" ht="12.75" hidden="1">
      <c r="A83" s="250"/>
      <c r="B83" s="251"/>
      <c r="C83" s="251"/>
      <c r="D83" s="251"/>
      <c r="E83" s="251"/>
      <c r="F83" s="251"/>
    </row>
    <row r="84" spans="1:6" ht="12.75" hidden="1">
      <c r="A84" s="250"/>
      <c r="B84" s="251"/>
      <c r="C84" s="251"/>
      <c r="D84" s="251"/>
      <c r="E84" s="251"/>
      <c r="F84" s="251"/>
    </row>
    <row r="85" spans="1:6" ht="12.75" hidden="1">
      <c r="A85" s="250"/>
      <c r="B85" s="251"/>
      <c r="C85" s="251"/>
      <c r="D85" s="251"/>
      <c r="E85" s="251"/>
      <c r="F85" s="251"/>
    </row>
    <row r="86" spans="1:6" ht="12.75" hidden="1">
      <c r="A86" s="250"/>
      <c r="B86" s="251"/>
      <c r="C86" s="251"/>
      <c r="D86" s="251"/>
      <c r="E86" s="251"/>
      <c r="F86" s="251"/>
    </row>
    <row r="87" spans="1:6" ht="12.75" hidden="1">
      <c r="A87" s="250"/>
      <c r="B87" s="251"/>
      <c r="C87" s="251"/>
      <c r="D87" s="251"/>
      <c r="E87" s="251"/>
      <c r="F87" s="251"/>
    </row>
    <row r="88" spans="1:6" ht="12.75" hidden="1">
      <c r="A88" s="250"/>
      <c r="B88" s="251"/>
      <c r="C88" s="251"/>
      <c r="D88" s="251"/>
      <c r="E88" s="251"/>
      <c r="F88" s="251"/>
    </row>
    <row r="89" spans="1:6" ht="12.75" hidden="1">
      <c r="A89" s="250"/>
      <c r="B89" s="251"/>
      <c r="C89" s="251"/>
      <c r="D89" s="251"/>
      <c r="E89" s="251"/>
      <c r="F89" s="251"/>
    </row>
    <row r="90" spans="1:6" ht="12.75" hidden="1">
      <c r="A90" s="250"/>
      <c r="B90" s="251"/>
      <c r="C90" s="251"/>
      <c r="D90" s="251"/>
      <c r="E90" s="251"/>
      <c r="F90" s="251"/>
    </row>
    <row r="91" spans="1:6" ht="12.75" hidden="1">
      <c r="A91" s="250"/>
      <c r="B91" s="251"/>
      <c r="C91" s="251"/>
      <c r="D91" s="251"/>
      <c r="E91" s="251"/>
      <c r="F91" s="251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</sheetData>
  <sheetProtection/>
  <mergeCells count="70">
    <mergeCell ref="I1:L1"/>
    <mergeCell ref="I15:J15"/>
    <mergeCell ref="K15:L15"/>
    <mergeCell ref="I16:J16"/>
    <mergeCell ref="K16:L16"/>
    <mergeCell ref="I13:J13"/>
    <mergeCell ref="K13:L13"/>
    <mergeCell ref="I14:J14"/>
    <mergeCell ref="K14:L14"/>
    <mergeCell ref="I11:J11"/>
    <mergeCell ref="K11:L11"/>
    <mergeCell ref="I12:J12"/>
    <mergeCell ref="K12:L12"/>
    <mergeCell ref="I9:J9"/>
    <mergeCell ref="I10:J10"/>
    <mergeCell ref="K9:L9"/>
    <mergeCell ref="K10:L10"/>
    <mergeCell ref="G10:H10"/>
    <mergeCell ref="G9:H9"/>
    <mergeCell ref="G11:H11"/>
    <mergeCell ref="G16:H16"/>
    <mergeCell ref="G15:H15"/>
    <mergeCell ref="G14:H14"/>
    <mergeCell ref="G13:H13"/>
    <mergeCell ref="G12:H12"/>
    <mergeCell ref="H31:I31"/>
    <mergeCell ref="E16:F16"/>
    <mergeCell ref="E15:F15"/>
    <mergeCell ref="H28:I28"/>
    <mergeCell ref="H30:I30"/>
    <mergeCell ref="B30:F30"/>
    <mergeCell ref="E28:F28"/>
    <mergeCell ref="A24:L24"/>
    <mergeCell ref="B27:F27"/>
    <mergeCell ref="H27:I27"/>
    <mergeCell ref="B37:F37"/>
    <mergeCell ref="B35:F35"/>
    <mergeCell ref="B36:F36"/>
    <mergeCell ref="B31:F31"/>
    <mergeCell ref="B34:F34"/>
    <mergeCell ref="B33:F33"/>
    <mergeCell ref="A3:L3"/>
    <mergeCell ref="K8:L8"/>
    <mergeCell ref="I8:J8"/>
    <mergeCell ref="G8:H8"/>
    <mergeCell ref="E8:F8"/>
    <mergeCell ref="K5:L6"/>
    <mergeCell ref="A4:A7"/>
    <mergeCell ref="B4:B7"/>
    <mergeCell ref="E5:F6"/>
    <mergeCell ref="G5:H6"/>
    <mergeCell ref="E12:F12"/>
    <mergeCell ref="E14:F14"/>
    <mergeCell ref="C12:D12"/>
    <mergeCell ref="E13:F13"/>
    <mergeCell ref="C13:D13"/>
    <mergeCell ref="E11:F11"/>
    <mergeCell ref="E9:F9"/>
    <mergeCell ref="E10:F10"/>
    <mergeCell ref="C11:D11"/>
    <mergeCell ref="C4:L4"/>
    <mergeCell ref="C7:L7"/>
    <mergeCell ref="C8:D8"/>
    <mergeCell ref="I5:J6"/>
    <mergeCell ref="C15:D15"/>
    <mergeCell ref="C14:D14"/>
    <mergeCell ref="C16:D16"/>
    <mergeCell ref="C5:D6"/>
    <mergeCell ref="C9:D9"/>
    <mergeCell ref="C10:D10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8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91"/>
  <sheetViews>
    <sheetView zoomScale="75" zoomScaleNormal="75" workbookViewId="0" topLeftCell="A1">
      <selection activeCell="G13" sqref="G13:H13"/>
    </sheetView>
  </sheetViews>
  <sheetFormatPr defaultColWidth="9.00390625" defaultRowHeight="12.75"/>
  <cols>
    <col min="1" max="1" width="44.75390625" style="169" customWidth="1"/>
    <col min="2" max="2" width="6.625" style="170" customWidth="1"/>
    <col min="3" max="3" width="15.625" style="170" customWidth="1"/>
    <col min="4" max="4" width="15.125" style="170" customWidth="1"/>
    <col min="5" max="5" width="17.125" style="170" customWidth="1"/>
    <col min="6" max="6" width="15.125" style="170" customWidth="1"/>
    <col min="7" max="7" width="17.625" style="170" customWidth="1"/>
    <col min="8" max="8" width="18.00390625" style="170" customWidth="1"/>
    <col min="9" max="9" width="17.375" style="170" customWidth="1"/>
    <col min="10" max="10" width="16.375" style="170" customWidth="1"/>
    <col min="11" max="11" width="16.625" style="170" customWidth="1"/>
    <col min="12" max="12" width="17.375" style="170" customWidth="1"/>
    <col min="13" max="16384" width="9.125" style="170" customWidth="1"/>
  </cols>
  <sheetData>
    <row r="1" spans="9:12" ht="14.25">
      <c r="I1" s="434"/>
      <c r="J1" s="434"/>
      <c r="K1" s="434"/>
      <c r="L1" s="434"/>
    </row>
    <row r="2" spans="11:12" ht="16.5" customHeight="1">
      <c r="K2" s="171"/>
      <c r="L2" s="171" t="s">
        <v>88</v>
      </c>
    </row>
    <row r="3" spans="1:12" ht="24.75" customHeight="1" thickBot="1">
      <c r="A3" s="550" t="s">
        <v>60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</row>
    <row r="4" spans="1:12" ht="16.5" customHeight="1" thickBot="1">
      <c r="A4" s="409" t="s">
        <v>3</v>
      </c>
      <c r="B4" s="409" t="s">
        <v>18</v>
      </c>
      <c r="C4" s="534" t="s">
        <v>37</v>
      </c>
      <c r="D4" s="535"/>
      <c r="E4" s="535"/>
      <c r="F4" s="535"/>
      <c r="G4" s="535"/>
      <c r="H4" s="535"/>
      <c r="I4" s="535"/>
      <c r="J4" s="535"/>
      <c r="K4" s="535"/>
      <c r="L4" s="536"/>
    </row>
    <row r="5" spans="1:12" ht="16.5" customHeight="1" thickBot="1">
      <c r="A5" s="409"/>
      <c r="B5" s="409"/>
      <c r="C5" s="526" t="s">
        <v>98</v>
      </c>
      <c r="D5" s="527"/>
      <c r="E5" s="553" t="s">
        <v>94</v>
      </c>
      <c r="F5" s="527"/>
      <c r="G5" s="553" t="s">
        <v>95</v>
      </c>
      <c r="H5" s="595"/>
      <c r="I5" s="542"/>
      <c r="J5" s="543"/>
      <c r="K5" s="542"/>
      <c r="L5" s="543"/>
    </row>
    <row r="6" spans="1:12" ht="60" customHeight="1" thickBot="1">
      <c r="A6" s="409"/>
      <c r="B6" s="409"/>
      <c r="C6" s="528"/>
      <c r="D6" s="529"/>
      <c r="E6" s="528"/>
      <c r="F6" s="529"/>
      <c r="G6" s="528"/>
      <c r="H6" s="596"/>
      <c r="I6" s="544"/>
      <c r="J6" s="545"/>
      <c r="K6" s="544"/>
      <c r="L6" s="545"/>
    </row>
    <row r="7" spans="1:12" ht="16.5" customHeight="1" thickBot="1">
      <c r="A7" s="409"/>
      <c r="B7" s="409"/>
      <c r="C7" s="537" t="s">
        <v>38</v>
      </c>
      <c r="D7" s="538"/>
      <c r="E7" s="538"/>
      <c r="F7" s="538"/>
      <c r="G7" s="538"/>
      <c r="H7" s="538"/>
      <c r="I7" s="538"/>
      <c r="J7" s="538"/>
      <c r="K7" s="538"/>
      <c r="L7" s="539"/>
    </row>
    <row r="8" spans="1:12" s="175" customFormat="1" ht="15" customHeight="1" thickBot="1">
      <c r="A8" s="173">
        <v>1</v>
      </c>
      <c r="B8" s="174">
        <v>2</v>
      </c>
      <c r="C8" s="540">
        <v>3</v>
      </c>
      <c r="D8" s="541"/>
      <c r="E8" s="551">
        <v>4</v>
      </c>
      <c r="F8" s="551"/>
      <c r="G8" s="551">
        <v>5</v>
      </c>
      <c r="H8" s="552"/>
      <c r="I8" s="551">
        <v>6</v>
      </c>
      <c r="J8" s="552"/>
      <c r="K8" s="551">
        <v>7</v>
      </c>
      <c r="L8" s="552"/>
    </row>
    <row r="9" spans="1:12" s="178" customFormat="1" ht="33.75" customHeight="1">
      <c r="A9" s="176" t="s">
        <v>85</v>
      </c>
      <c r="B9" s="177">
        <v>300</v>
      </c>
      <c r="C9" s="530">
        <f>E9+G9</f>
        <v>1</v>
      </c>
      <c r="D9" s="531"/>
      <c r="E9" s="530">
        <v>1</v>
      </c>
      <c r="F9" s="531"/>
      <c r="G9" s="567"/>
      <c r="H9" s="568"/>
      <c r="I9" s="578"/>
      <c r="J9" s="579"/>
      <c r="K9" s="578"/>
      <c r="L9" s="582"/>
    </row>
    <row r="10" spans="1:12" ht="51.75" customHeight="1">
      <c r="A10" s="179" t="s">
        <v>81</v>
      </c>
      <c r="B10" s="180">
        <v>400</v>
      </c>
      <c r="C10" s="532">
        <f>E10+G10</f>
        <v>117899</v>
      </c>
      <c r="D10" s="533"/>
      <c r="E10" s="532">
        <f>м!F23-м!F28</f>
        <v>117899</v>
      </c>
      <c r="F10" s="533"/>
      <c r="G10" s="593">
        <f>м!H23-м!H28</f>
        <v>0</v>
      </c>
      <c r="H10" s="594"/>
      <c r="I10" s="580"/>
      <c r="J10" s="581"/>
      <c r="K10" s="580"/>
      <c r="L10" s="583"/>
    </row>
    <row r="11" spans="1:12" ht="16.5" customHeight="1">
      <c r="A11" s="182" t="s">
        <v>77</v>
      </c>
      <c r="B11" s="183"/>
      <c r="C11" s="546"/>
      <c r="D11" s="547"/>
      <c r="E11" s="546"/>
      <c r="F11" s="569"/>
      <c r="G11" s="546"/>
      <c r="H11" s="547"/>
      <c r="I11" s="591"/>
      <c r="J11" s="588"/>
      <c r="K11" s="573"/>
      <c r="L11" s="574"/>
    </row>
    <row r="12" spans="1:12" ht="27.75" customHeight="1">
      <c r="A12" s="184" t="s">
        <v>78</v>
      </c>
      <c r="B12" s="185">
        <v>410</v>
      </c>
      <c r="C12" s="532">
        <f>E12+G12</f>
        <v>0</v>
      </c>
      <c r="D12" s="533"/>
      <c r="E12" s="548"/>
      <c r="F12" s="572"/>
      <c r="G12" s="532"/>
      <c r="H12" s="533"/>
      <c r="I12" s="592"/>
      <c r="J12" s="576"/>
      <c r="K12" s="575"/>
      <c r="L12" s="577"/>
    </row>
    <row r="13" spans="1:12" ht="29.25" customHeight="1">
      <c r="A13" s="186" t="s">
        <v>73</v>
      </c>
      <c r="B13" s="187">
        <v>420</v>
      </c>
      <c r="C13" s="522">
        <f>E13+G13</f>
        <v>152999</v>
      </c>
      <c r="D13" s="523"/>
      <c r="E13" s="522"/>
      <c r="F13" s="523"/>
      <c r="G13" s="548">
        <v>152999</v>
      </c>
      <c r="H13" s="549"/>
      <c r="I13" s="580"/>
      <c r="J13" s="581"/>
      <c r="K13" s="580"/>
      <c r="L13" s="583"/>
    </row>
    <row r="14" spans="1:12" ht="26.25" customHeight="1">
      <c r="A14" s="186" t="s">
        <v>74</v>
      </c>
      <c r="B14" s="187">
        <v>430</v>
      </c>
      <c r="C14" s="522">
        <f>E14+G14</f>
        <v>0</v>
      </c>
      <c r="D14" s="523"/>
      <c r="E14" s="522"/>
      <c r="F14" s="523"/>
      <c r="G14" s="522"/>
      <c r="H14" s="566"/>
      <c r="I14" s="580"/>
      <c r="J14" s="581"/>
      <c r="K14" s="580"/>
      <c r="L14" s="583"/>
    </row>
    <row r="15" spans="1:12" ht="29.25" customHeight="1">
      <c r="A15" s="186" t="s">
        <v>75</v>
      </c>
      <c r="B15" s="187">
        <v>440</v>
      </c>
      <c r="C15" s="520">
        <f>E15+G15</f>
        <v>117899</v>
      </c>
      <c r="D15" s="521"/>
      <c r="E15" s="480">
        <f>E10</f>
        <v>117899</v>
      </c>
      <c r="F15" s="481"/>
      <c r="G15" s="571"/>
      <c r="H15" s="571"/>
      <c r="I15" s="584"/>
      <c r="J15" s="584"/>
      <c r="K15" s="584"/>
      <c r="L15" s="585"/>
    </row>
    <row r="16" spans="1:12" ht="31.5" customHeight="1" thickBot="1">
      <c r="A16" s="188" t="s">
        <v>76</v>
      </c>
      <c r="B16" s="189">
        <v>450</v>
      </c>
      <c r="C16" s="524">
        <f>E16+G16</f>
        <v>0</v>
      </c>
      <c r="D16" s="525"/>
      <c r="E16" s="478"/>
      <c r="F16" s="479"/>
      <c r="G16" s="570"/>
      <c r="H16" s="570"/>
      <c r="I16" s="586"/>
      <c r="J16" s="586"/>
      <c r="K16" s="586"/>
      <c r="L16" s="587"/>
    </row>
    <row r="17" spans="1:12" ht="33.75" customHeight="1" thickBot="1">
      <c r="A17" s="172" t="s">
        <v>3</v>
      </c>
      <c r="B17" s="190"/>
      <c r="C17" s="191" t="s">
        <v>54</v>
      </c>
      <c r="D17" s="192" t="s">
        <v>55</v>
      </c>
      <c r="E17" s="193" t="s">
        <v>54</v>
      </c>
      <c r="F17" s="194" t="s">
        <v>55</v>
      </c>
      <c r="G17" s="195" t="s">
        <v>54</v>
      </c>
      <c r="H17" s="196" t="s">
        <v>55</v>
      </c>
      <c r="I17" s="197" t="s">
        <v>54</v>
      </c>
      <c r="J17" s="197" t="s">
        <v>55</v>
      </c>
      <c r="K17" s="198" t="s">
        <v>54</v>
      </c>
      <c r="L17" s="199" t="s">
        <v>55</v>
      </c>
    </row>
    <row r="18" spans="1:12" ht="14.25" customHeight="1" thickBot="1">
      <c r="A18" s="200">
        <v>1</v>
      </c>
      <c r="B18" s="201">
        <v>2</v>
      </c>
      <c r="C18" s="200">
        <v>3</v>
      </c>
      <c r="D18" s="200">
        <v>4</v>
      </c>
      <c r="E18" s="202">
        <v>5</v>
      </c>
      <c r="F18" s="203">
        <v>6</v>
      </c>
      <c r="G18" s="204">
        <v>7</v>
      </c>
      <c r="H18" s="205">
        <v>8</v>
      </c>
      <c r="I18" s="206">
        <v>9</v>
      </c>
      <c r="J18" s="206">
        <v>10</v>
      </c>
      <c r="K18" s="206">
        <v>11</v>
      </c>
      <c r="L18" s="207">
        <v>12</v>
      </c>
    </row>
    <row r="19" spans="1:12" ht="15" customHeight="1">
      <c r="A19" s="192" t="s">
        <v>48</v>
      </c>
      <c r="B19" s="208"/>
      <c r="C19" s="209"/>
      <c r="D19" s="209"/>
      <c r="E19" s="210"/>
      <c r="F19" s="210"/>
      <c r="G19" s="211"/>
      <c r="H19" s="212"/>
      <c r="I19" s="212"/>
      <c r="J19" s="213"/>
      <c r="K19" s="214"/>
      <c r="L19" s="215"/>
    </row>
    <row r="20" spans="1:12" ht="27" customHeight="1" thickBot="1">
      <c r="A20" s="216" t="s">
        <v>87</v>
      </c>
      <c r="B20" s="208">
        <v>460</v>
      </c>
      <c r="C20" s="138">
        <f>E20+G20</f>
        <v>3</v>
      </c>
      <c r="D20" s="138">
        <f>F20+H20</f>
        <v>3</v>
      </c>
      <c r="E20" s="138">
        <v>3</v>
      </c>
      <c r="F20" s="138">
        <v>3</v>
      </c>
      <c r="G20" s="217"/>
      <c r="H20" s="218"/>
      <c r="I20" s="219"/>
      <c r="J20" s="220"/>
      <c r="K20" s="221"/>
      <c r="L20" s="222"/>
    </row>
    <row r="21" spans="1:12" ht="18.75" customHeight="1">
      <c r="A21" s="223" t="s">
        <v>52</v>
      </c>
      <c r="B21" s="224"/>
      <c r="C21" s="209"/>
      <c r="D21" s="209"/>
      <c r="E21" s="225"/>
      <c r="F21" s="225"/>
      <c r="G21" s="226"/>
      <c r="H21" s="227"/>
      <c r="I21" s="228"/>
      <c r="J21" s="228"/>
      <c r="K21" s="229"/>
      <c r="L21" s="229"/>
    </row>
    <row r="22" spans="1:12" ht="21.75" customHeight="1" thickBot="1">
      <c r="A22" s="230" t="s">
        <v>53</v>
      </c>
      <c r="B22" s="231">
        <v>470</v>
      </c>
      <c r="C22" s="232">
        <f>E22+G22</f>
        <v>0</v>
      </c>
      <c r="D22" s="232">
        <f>F22+H22</f>
        <v>0</v>
      </c>
      <c r="E22" s="233"/>
      <c r="F22" s="233"/>
      <c r="G22" s="234"/>
      <c r="H22" s="235"/>
      <c r="I22" s="236"/>
      <c r="J22" s="236"/>
      <c r="K22" s="237"/>
      <c r="L22" s="237"/>
    </row>
    <row r="23" spans="1:10" ht="9" customHeight="1">
      <c r="A23" s="238"/>
      <c r="B23" s="238"/>
      <c r="C23" s="238"/>
      <c r="D23" s="238"/>
      <c r="E23" s="238"/>
      <c r="F23" s="238"/>
      <c r="G23" s="239"/>
      <c r="H23" s="239"/>
      <c r="I23" s="239"/>
      <c r="J23" s="239"/>
    </row>
    <row r="24" spans="1:12" ht="24.75" customHeight="1">
      <c r="A24" s="562" t="s">
        <v>86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</row>
    <row r="25" spans="1:10" ht="24.75" customHeight="1">
      <c r="A25" s="240"/>
      <c r="B25" s="241"/>
      <c r="C25" s="241"/>
      <c r="D25" s="241"/>
      <c r="E25" s="241"/>
      <c r="F25" s="241"/>
      <c r="G25" s="241"/>
      <c r="H25" s="241"/>
      <c r="I25" s="241"/>
      <c r="J25" s="241"/>
    </row>
    <row r="26" spans="1:10" ht="24.75" customHeight="1">
      <c r="A26" s="240"/>
      <c r="B26" s="241"/>
      <c r="C26" s="241"/>
      <c r="D26" s="241"/>
      <c r="E26" s="241"/>
      <c r="F26" s="241"/>
      <c r="G26" s="241"/>
      <c r="H26" s="241"/>
      <c r="I26" s="241"/>
      <c r="J26" s="241"/>
    </row>
    <row r="27" spans="1:10" ht="15" customHeight="1">
      <c r="A27" s="242"/>
      <c r="B27" s="564" t="s">
        <v>56</v>
      </c>
      <c r="C27" s="564"/>
      <c r="D27" s="564"/>
      <c r="E27" s="565"/>
      <c r="F27" s="565"/>
      <c r="G27" s="243"/>
      <c r="H27" s="559" t="s">
        <v>58</v>
      </c>
      <c r="I27" s="435"/>
      <c r="J27" s="239"/>
    </row>
    <row r="28" spans="1:10" ht="11.25" customHeight="1">
      <c r="A28" s="242" t="s">
        <v>49</v>
      </c>
      <c r="B28" s="242"/>
      <c r="C28" s="242"/>
      <c r="D28" s="242"/>
      <c r="E28" s="561" t="s">
        <v>62</v>
      </c>
      <c r="F28" s="561"/>
      <c r="G28" s="239"/>
      <c r="H28" s="557" t="s">
        <v>59</v>
      </c>
      <c r="I28" s="557"/>
      <c r="J28" s="239"/>
    </row>
    <row r="29" spans="1:10" ht="10.5" customHeight="1">
      <c r="A29" s="244" t="s">
        <v>50</v>
      </c>
      <c r="B29" s="242"/>
      <c r="C29" s="242"/>
      <c r="D29" s="242"/>
      <c r="E29" s="241"/>
      <c r="F29" s="241"/>
      <c r="G29" s="239"/>
      <c r="H29" s="239"/>
      <c r="I29" s="239"/>
      <c r="J29" s="239"/>
    </row>
    <row r="30" spans="1:10" ht="10.5" customHeight="1">
      <c r="A30" s="244"/>
      <c r="B30" s="560" t="s">
        <v>57</v>
      </c>
      <c r="C30" s="560"/>
      <c r="D30" s="560"/>
      <c r="E30" s="560"/>
      <c r="F30" s="560"/>
      <c r="G30" s="239"/>
      <c r="H30" s="559" t="s">
        <v>58</v>
      </c>
      <c r="I30" s="435"/>
      <c r="J30" s="239"/>
    </row>
    <row r="31" spans="1:10" ht="13.5" customHeight="1">
      <c r="A31" s="245" t="s">
        <v>51</v>
      </c>
      <c r="B31" s="557" t="s">
        <v>61</v>
      </c>
      <c r="C31" s="557"/>
      <c r="D31" s="557"/>
      <c r="E31" s="557"/>
      <c r="F31" s="557"/>
      <c r="G31" s="239"/>
      <c r="H31" s="557" t="s">
        <v>59</v>
      </c>
      <c r="I31" s="557"/>
      <c r="J31" s="239"/>
    </row>
    <row r="32" spans="1:10" ht="14.25" customHeight="1">
      <c r="A32" s="245"/>
      <c r="B32" s="241"/>
      <c r="C32" s="241"/>
      <c r="D32" s="241"/>
      <c r="E32" s="241"/>
      <c r="F32" s="241"/>
      <c r="G32" s="239"/>
      <c r="H32" s="239"/>
      <c r="I32" s="239"/>
      <c r="J32" s="239"/>
    </row>
    <row r="33" spans="1:6" ht="29.25" customHeight="1" hidden="1">
      <c r="A33" s="246"/>
      <c r="B33" s="558"/>
      <c r="C33" s="558"/>
      <c r="D33" s="558"/>
      <c r="E33" s="556"/>
      <c r="F33" s="556"/>
    </row>
    <row r="34" spans="1:6" ht="11.25" customHeight="1" hidden="1">
      <c r="A34" s="247"/>
      <c r="B34" s="556"/>
      <c r="C34" s="556"/>
      <c r="D34" s="556"/>
      <c r="E34" s="556"/>
      <c r="F34" s="556"/>
    </row>
    <row r="35" spans="1:6" ht="30.75" customHeight="1" hidden="1">
      <c r="A35" s="248"/>
      <c r="B35" s="555"/>
      <c r="C35" s="555"/>
      <c r="D35" s="555"/>
      <c r="E35" s="555"/>
      <c r="F35" s="555"/>
    </row>
    <row r="36" spans="1:6" ht="10.5" customHeight="1" hidden="1">
      <c r="A36" s="249"/>
      <c r="B36" s="556"/>
      <c r="C36" s="556"/>
      <c r="D36" s="556"/>
      <c r="E36" s="556"/>
      <c r="F36" s="556"/>
    </row>
    <row r="37" spans="1:6" ht="33.75" customHeight="1" hidden="1">
      <c r="A37" s="249"/>
      <c r="B37" s="554"/>
      <c r="C37" s="554"/>
      <c r="D37" s="554"/>
      <c r="E37" s="554"/>
      <c r="F37" s="554"/>
    </row>
    <row r="38" spans="1:6" ht="12.75" hidden="1">
      <c r="A38" s="250"/>
      <c r="B38" s="251"/>
      <c r="C38" s="251"/>
      <c r="D38" s="251"/>
      <c r="E38" s="251"/>
      <c r="F38" s="251"/>
    </row>
    <row r="39" spans="1:6" ht="12.75" hidden="1">
      <c r="A39" s="250"/>
      <c r="B39" s="251"/>
      <c r="C39" s="251"/>
      <c r="D39" s="251"/>
      <c r="E39" s="251"/>
      <c r="F39" s="251"/>
    </row>
    <row r="40" spans="1:6" ht="12.75" hidden="1">
      <c r="A40" s="250"/>
      <c r="B40" s="251"/>
      <c r="C40" s="251"/>
      <c r="D40" s="251"/>
      <c r="E40" s="251"/>
      <c r="F40" s="251"/>
    </row>
    <row r="41" spans="1:6" ht="12.75" hidden="1">
      <c r="A41" s="250"/>
      <c r="B41" s="251"/>
      <c r="C41" s="251"/>
      <c r="D41" s="251"/>
      <c r="E41" s="251"/>
      <c r="F41" s="251"/>
    </row>
    <row r="42" spans="1:6" ht="12.75" hidden="1">
      <c r="A42" s="250"/>
      <c r="B42" s="251"/>
      <c r="C42" s="251"/>
      <c r="D42" s="251"/>
      <c r="E42" s="251"/>
      <c r="F42" s="251"/>
    </row>
    <row r="43" spans="1:6" ht="12.75" hidden="1">
      <c r="A43" s="250"/>
      <c r="B43" s="251"/>
      <c r="C43" s="251"/>
      <c r="D43" s="251"/>
      <c r="E43" s="251"/>
      <c r="F43" s="251"/>
    </row>
    <row r="44" spans="1:6" ht="12.75" hidden="1">
      <c r="A44" s="250"/>
      <c r="B44" s="251"/>
      <c r="C44" s="251"/>
      <c r="D44" s="251"/>
      <c r="E44" s="251"/>
      <c r="F44" s="251"/>
    </row>
    <row r="45" spans="1:6" ht="12.75" hidden="1">
      <c r="A45" s="250"/>
      <c r="B45" s="251"/>
      <c r="C45" s="251"/>
      <c r="D45" s="251"/>
      <c r="E45" s="251"/>
      <c r="F45" s="251"/>
    </row>
    <row r="46" spans="1:6" ht="12.75" hidden="1">
      <c r="A46" s="250"/>
      <c r="B46" s="251"/>
      <c r="C46" s="251"/>
      <c r="D46" s="251"/>
      <c r="E46" s="251"/>
      <c r="F46" s="251"/>
    </row>
    <row r="47" spans="1:6" ht="12.75" hidden="1">
      <c r="A47" s="250"/>
      <c r="B47" s="251"/>
      <c r="C47" s="251"/>
      <c r="D47" s="251"/>
      <c r="E47" s="251"/>
      <c r="F47" s="251"/>
    </row>
    <row r="48" spans="1:6" ht="12.75" hidden="1">
      <c r="A48" s="250"/>
      <c r="B48" s="251"/>
      <c r="C48" s="251"/>
      <c r="D48" s="251"/>
      <c r="E48" s="251"/>
      <c r="F48" s="251"/>
    </row>
    <row r="49" spans="1:6" ht="12.75" hidden="1">
      <c r="A49" s="250"/>
      <c r="B49" s="251"/>
      <c r="C49" s="251"/>
      <c r="D49" s="251"/>
      <c r="E49" s="251"/>
      <c r="F49" s="251"/>
    </row>
    <row r="50" spans="1:6" ht="12.75" hidden="1">
      <c r="A50" s="250"/>
      <c r="B50" s="251"/>
      <c r="C50" s="251"/>
      <c r="D50" s="251"/>
      <c r="E50" s="251"/>
      <c r="F50" s="251"/>
    </row>
    <row r="51" spans="1:6" ht="12.75" hidden="1">
      <c r="A51" s="250"/>
      <c r="B51" s="251"/>
      <c r="C51" s="251"/>
      <c r="D51" s="251"/>
      <c r="E51" s="251"/>
      <c r="F51" s="251"/>
    </row>
    <row r="52" spans="1:6" ht="12.75" hidden="1">
      <c r="A52" s="250"/>
      <c r="B52" s="251"/>
      <c r="C52" s="251"/>
      <c r="D52" s="251"/>
      <c r="E52" s="251"/>
      <c r="F52" s="251"/>
    </row>
    <row r="53" spans="1:6" ht="12.75" hidden="1">
      <c r="A53" s="250"/>
      <c r="B53" s="251"/>
      <c r="C53" s="251"/>
      <c r="D53" s="251"/>
      <c r="E53" s="251"/>
      <c r="F53" s="251"/>
    </row>
    <row r="54" spans="1:6" ht="12.75" hidden="1">
      <c r="A54" s="250"/>
      <c r="B54" s="251"/>
      <c r="C54" s="251"/>
      <c r="D54" s="251"/>
      <c r="E54" s="251"/>
      <c r="F54" s="251"/>
    </row>
    <row r="55" spans="1:6" ht="12.75" hidden="1">
      <c r="A55" s="250"/>
      <c r="B55" s="251"/>
      <c r="C55" s="251"/>
      <c r="D55" s="251"/>
      <c r="E55" s="251"/>
      <c r="F55" s="251"/>
    </row>
    <row r="56" spans="1:6" ht="12.75" hidden="1">
      <c r="A56" s="250"/>
      <c r="B56" s="251"/>
      <c r="C56" s="251"/>
      <c r="D56" s="251"/>
      <c r="E56" s="251"/>
      <c r="F56" s="251"/>
    </row>
    <row r="57" spans="1:6" ht="12.75" hidden="1">
      <c r="A57" s="250"/>
      <c r="B57" s="251"/>
      <c r="C57" s="251"/>
      <c r="D57" s="251"/>
      <c r="E57" s="251"/>
      <c r="F57" s="251"/>
    </row>
    <row r="58" spans="1:6" ht="12.75" hidden="1">
      <c r="A58" s="250"/>
      <c r="B58" s="251"/>
      <c r="C58" s="251"/>
      <c r="D58" s="251"/>
      <c r="E58" s="251"/>
      <c r="F58" s="251"/>
    </row>
    <row r="59" spans="1:6" ht="12.75" hidden="1">
      <c r="A59" s="250"/>
      <c r="B59" s="251"/>
      <c r="C59" s="251"/>
      <c r="D59" s="251"/>
      <c r="E59" s="251"/>
      <c r="F59" s="251"/>
    </row>
    <row r="60" spans="1:6" ht="12.75" hidden="1">
      <c r="A60" s="250"/>
      <c r="B60" s="251"/>
      <c r="C60" s="251"/>
      <c r="D60" s="251"/>
      <c r="E60" s="251"/>
      <c r="F60" s="251"/>
    </row>
    <row r="61" spans="1:6" ht="12.75" hidden="1">
      <c r="A61" s="250"/>
      <c r="B61" s="251"/>
      <c r="C61" s="251"/>
      <c r="D61" s="251"/>
      <c r="E61" s="251"/>
      <c r="F61" s="251"/>
    </row>
    <row r="62" spans="1:6" ht="12.75" hidden="1">
      <c r="A62" s="250"/>
      <c r="B62" s="251"/>
      <c r="C62" s="251"/>
      <c r="D62" s="251"/>
      <c r="E62" s="251"/>
      <c r="F62" s="251"/>
    </row>
    <row r="63" spans="1:6" ht="12.75" hidden="1">
      <c r="A63" s="250"/>
      <c r="B63" s="251"/>
      <c r="C63" s="251"/>
      <c r="D63" s="251"/>
      <c r="E63" s="251"/>
      <c r="F63" s="251"/>
    </row>
    <row r="64" spans="1:6" ht="12.75" hidden="1">
      <c r="A64" s="250"/>
      <c r="B64" s="251"/>
      <c r="C64" s="251"/>
      <c r="D64" s="251"/>
      <c r="E64" s="251"/>
      <c r="F64" s="251"/>
    </row>
    <row r="65" spans="1:6" ht="12.75" hidden="1">
      <c r="A65" s="250"/>
      <c r="B65" s="251"/>
      <c r="C65" s="251"/>
      <c r="D65" s="251"/>
      <c r="E65" s="251"/>
      <c r="F65" s="251"/>
    </row>
    <row r="66" spans="1:6" ht="12.75" hidden="1">
      <c r="A66" s="250"/>
      <c r="B66" s="251"/>
      <c r="C66" s="251"/>
      <c r="D66" s="251"/>
      <c r="E66" s="251"/>
      <c r="F66" s="251"/>
    </row>
    <row r="67" spans="1:6" ht="12.75" hidden="1">
      <c r="A67" s="250"/>
      <c r="B67" s="251"/>
      <c r="C67" s="251"/>
      <c r="D67" s="251"/>
      <c r="E67" s="251"/>
      <c r="F67" s="251"/>
    </row>
    <row r="68" spans="1:6" ht="12.75" hidden="1">
      <c r="A68" s="250"/>
      <c r="B68" s="251"/>
      <c r="C68" s="251"/>
      <c r="D68" s="251"/>
      <c r="E68" s="251"/>
      <c r="F68" s="251"/>
    </row>
    <row r="69" spans="1:6" ht="12.75" hidden="1">
      <c r="A69" s="250"/>
      <c r="B69" s="251"/>
      <c r="C69" s="251"/>
      <c r="D69" s="251"/>
      <c r="E69" s="251"/>
      <c r="F69" s="251"/>
    </row>
    <row r="70" spans="1:6" ht="12.75" hidden="1">
      <c r="A70" s="250"/>
      <c r="B70" s="251"/>
      <c r="C70" s="251"/>
      <c r="D70" s="251"/>
      <c r="E70" s="251"/>
      <c r="F70" s="251"/>
    </row>
    <row r="71" spans="1:6" ht="12.75" hidden="1">
      <c r="A71" s="250"/>
      <c r="B71" s="251"/>
      <c r="C71" s="251"/>
      <c r="D71" s="251"/>
      <c r="E71" s="251"/>
      <c r="F71" s="251"/>
    </row>
    <row r="72" spans="1:6" ht="12.75" hidden="1">
      <c r="A72" s="250"/>
      <c r="B72" s="251"/>
      <c r="C72" s="251"/>
      <c r="D72" s="251"/>
      <c r="E72" s="251"/>
      <c r="F72" s="251"/>
    </row>
    <row r="73" spans="1:6" ht="12.75" hidden="1">
      <c r="A73" s="250"/>
      <c r="B73" s="251"/>
      <c r="C73" s="251"/>
      <c r="D73" s="251"/>
      <c r="E73" s="251"/>
      <c r="F73" s="251"/>
    </row>
    <row r="74" spans="1:6" ht="12.75" hidden="1">
      <c r="A74" s="250"/>
      <c r="B74" s="251"/>
      <c r="C74" s="251"/>
      <c r="D74" s="251"/>
      <c r="E74" s="251"/>
      <c r="F74" s="251"/>
    </row>
    <row r="75" spans="1:6" ht="12.75" hidden="1">
      <c r="A75" s="250"/>
      <c r="B75" s="251"/>
      <c r="C75" s="251"/>
      <c r="D75" s="251"/>
      <c r="E75" s="251"/>
      <c r="F75" s="251"/>
    </row>
    <row r="76" spans="1:6" ht="12.75" hidden="1">
      <c r="A76" s="250"/>
      <c r="B76" s="251"/>
      <c r="C76" s="251"/>
      <c r="D76" s="251"/>
      <c r="E76" s="251"/>
      <c r="F76" s="251"/>
    </row>
    <row r="77" spans="1:6" ht="12.75" hidden="1">
      <c r="A77" s="250"/>
      <c r="B77" s="251"/>
      <c r="C77" s="251"/>
      <c r="D77" s="251"/>
      <c r="E77" s="251"/>
      <c r="F77" s="251"/>
    </row>
    <row r="78" spans="1:6" ht="12.75" hidden="1">
      <c r="A78" s="250"/>
      <c r="B78" s="251"/>
      <c r="C78" s="251"/>
      <c r="D78" s="251"/>
      <c r="E78" s="251"/>
      <c r="F78" s="251"/>
    </row>
    <row r="79" spans="1:6" ht="12.75" hidden="1">
      <c r="A79" s="250"/>
      <c r="B79" s="251"/>
      <c r="C79" s="251"/>
      <c r="D79" s="251"/>
      <c r="E79" s="251"/>
      <c r="F79" s="251"/>
    </row>
    <row r="80" spans="1:6" ht="12.75" hidden="1">
      <c r="A80" s="250"/>
      <c r="B80" s="251"/>
      <c r="C80" s="251"/>
      <c r="D80" s="251"/>
      <c r="E80" s="251"/>
      <c r="F80" s="251"/>
    </row>
    <row r="81" spans="1:6" ht="12.75" hidden="1">
      <c r="A81" s="250"/>
      <c r="B81" s="251"/>
      <c r="C81" s="251"/>
      <c r="D81" s="251"/>
      <c r="E81" s="251"/>
      <c r="F81" s="251"/>
    </row>
    <row r="82" spans="1:6" ht="12.75" hidden="1">
      <c r="A82" s="250"/>
      <c r="B82" s="251"/>
      <c r="C82" s="251"/>
      <c r="D82" s="251"/>
      <c r="E82" s="251"/>
      <c r="F82" s="251"/>
    </row>
    <row r="83" spans="1:6" ht="12.75" hidden="1">
      <c r="A83" s="250"/>
      <c r="B83" s="251"/>
      <c r="C83" s="251"/>
      <c r="D83" s="251"/>
      <c r="E83" s="251"/>
      <c r="F83" s="251"/>
    </row>
    <row r="84" spans="1:6" ht="12.75" hidden="1">
      <c r="A84" s="250"/>
      <c r="B84" s="251"/>
      <c r="C84" s="251"/>
      <c r="D84" s="251"/>
      <c r="E84" s="251"/>
      <c r="F84" s="251"/>
    </row>
    <row r="85" spans="1:6" ht="12.75" hidden="1">
      <c r="A85" s="250"/>
      <c r="B85" s="251"/>
      <c r="C85" s="251"/>
      <c r="D85" s="251"/>
      <c r="E85" s="251"/>
      <c r="F85" s="251"/>
    </row>
    <row r="86" spans="1:6" ht="12.75" hidden="1">
      <c r="A86" s="250"/>
      <c r="B86" s="251"/>
      <c r="C86" s="251"/>
      <c r="D86" s="251"/>
      <c r="E86" s="251"/>
      <c r="F86" s="251"/>
    </row>
    <row r="87" spans="1:6" ht="12.75" hidden="1">
      <c r="A87" s="250"/>
      <c r="B87" s="251"/>
      <c r="C87" s="251"/>
      <c r="D87" s="251"/>
      <c r="E87" s="251"/>
      <c r="F87" s="251"/>
    </row>
    <row r="88" spans="1:6" ht="12.75" hidden="1">
      <c r="A88" s="250"/>
      <c r="B88" s="251"/>
      <c r="C88" s="251"/>
      <c r="D88" s="251"/>
      <c r="E88" s="251"/>
      <c r="F88" s="251"/>
    </row>
    <row r="89" spans="1:6" ht="12.75" hidden="1">
      <c r="A89" s="250"/>
      <c r="B89" s="251"/>
      <c r="C89" s="251"/>
      <c r="D89" s="251"/>
      <c r="E89" s="251"/>
      <c r="F89" s="251"/>
    </row>
    <row r="90" spans="1:6" ht="12.75" hidden="1">
      <c r="A90" s="250"/>
      <c r="B90" s="251"/>
      <c r="C90" s="251"/>
      <c r="D90" s="251"/>
      <c r="E90" s="251"/>
      <c r="F90" s="251"/>
    </row>
    <row r="91" spans="1:6" ht="12.75" hidden="1">
      <c r="A91" s="250"/>
      <c r="B91" s="251"/>
      <c r="C91" s="251"/>
      <c r="D91" s="251"/>
      <c r="E91" s="251"/>
      <c r="F91" s="251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</sheetData>
  <sheetProtection/>
  <mergeCells count="70">
    <mergeCell ref="C15:D15"/>
    <mergeCell ref="C14:D14"/>
    <mergeCell ref="C16:D16"/>
    <mergeCell ref="C5:D6"/>
    <mergeCell ref="C9:D9"/>
    <mergeCell ref="C10:D10"/>
    <mergeCell ref="C4:L4"/>
    <mergeCell ref="C7:L7"/>
    <mergeCell ref="C8:D8"/>
    <mergeCell ref="I5:J6"/>
    <mergeCell ref="E11:F11"/>
    <mergeCell ref="E9:F9"/>
    <mergeCell ref="E10:F10"/>
    <mergeCell ref="C11:D11"/>
    <mergeCell ref="E12:F12"/>
    <mergeCell ref="E14:F14"/>
    <mergeCell ref="C12:D12"/>
    <mergeCell ref="E13:F13"/>
    <mergeCell ref="C13:D13"/>
    <mergeCell ref="A3:L3"/>
    <mergeCell ref="K8:L8"/>
    <mergeCell ref="I8:J8"/>
    <mergeCell ref="G8:H8"/>
    <mergeCell ref="E8:F8"/>
    <mergeCell ref="K5:L6"/>
    <mergeCell ref="A4:A7"/>
    <mergeCell ref="B4:B7"/>
    <mergeCell ref="E5:F6"/>
    <mergeCell ref="G5:H6"/>
    <mergeCell ref="B37:F37"/>
    <mergeCell ref="B35:F35"/>
    <mergeCell ref="B36:F36"/>
    <mergeCell ref="B31:F31"/>
    <mergeCell ref="B34:F34"/>
    <mergeCell ref="B33:F33"/>
    <mergeCell ref="H31:I31"/>
    <mergeCell ref="E16:F16"/>
    <mergeCell ref="E15:F15"/>
    <mergeCell ref="H28:I28"/>
    <mergeCell ref="H30:I30"/>
    <mergeCell ref="B30:F30"/>
    <mergeCell ref="E28:F28"/>
    <mergeCell ref="A24:L24"/>
    <mergeCell ref="B27:F27"/>
    <mergeCell ref="H27:I27"/>
    <mergeCell ref="G10:H10"/>
    <mergeCell ref="G9:H9"/>
    <mergeCell ref="G11:H11"/>
    <mergeCell ref="G16:H16"/>
    <mergeCell ref="G15:H15"/>
    <mergeCell ref="G14:H14"/>
    <mergeCell ref="G13:H13"/>
    <mergeCell ref="G12:H12"/>
    <mergeCell ref="K11:L11"/>
    <mergeCell ref="I12:J12"/>
    <mergeCell ref="K12:L12"/>
    <mergeCell ref="I9:J9"/>
    <mergeCell ref="I10:J10"/>
    <mergeCell ref="K9:L9"/>
    <mergeCell ref="K10:L10"/>
    <mergeCell ref="I1:L1"/>
    <mergeCell ref="I15:J15"/>
    <mergeCell ref="K15:L15"/>
    <mergeCell ref="I16:J16"/>
    <mergeCell ref="K16:L16"/>
    <mergeCell ref="I13:J13"/>
    <mergeCell ref="K13:L13"/>
    <mergeCell ref="I14:J14"/>
    <mergeCell ref="K14:L14"/>
    <mergeCell ref="I11:J11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8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D46"/>
  <sheetViews>
    <sheetView zoomScale="75" zoomScaleNormal="75" workbookViewId="0" topLeftCell="B14">
      <selection activeCell="L46" sqref="L46"/>
    </sheetView>
  </sheetViews>
  <sheetFormatPr defaultColWidth="9.00390625" defaultRowHeight="12.75"/>
  <cols>
    <col min="1" max="1" width="79.25390625" style="284" customWidth="1"/>
    <col min="2" max="2" width="7.00390625" style="284" customWidth="1"/>
    <col min="3" max="3" width="14.625" style="284" customWidth="1"/>
    <col min="4" max="4" width="14.375" style="284" customWidth="1"/>
    <col min="5" max="5" width="15.625" style="284" customWidth="1"/>
    <col min="6" max="6" width="14.625" style="284" customWidth="1"/>
    <col min="7" max="7" width="14.25390625" style="284" customWidth="1"/>
    <col min="8" max="8" width="16.125" style="284" customWidth="1"/>
    <col min="9" max="9" width="14.00390625" style="284" customWidth="1"/>
    <col min="10" max="10" width="14.75390625" style="284" customWidth="1"/>
    <col min="11" max="11" width="15.125" style="284" customWidth="1"/>
    <col min="12" max="12" width="17.875" style="284" customWidth="1"/>
    <col min="13" max="16384" width="9.125" style="284" customWidth="1"/>
  </cols>
  <sheetData>
    <row r="1" spans="1:9" s="253" customFormat="1" ht="14.25">
      <c r="A1" s="245"/>
      <c r="B1" s="252"/>
      <c r="C1" s="252"/>
      <c r="F1" s="434"/>
      <c r="G1" s="434"/>
      <c r="H1" s="434"/>
      <c r="I1" s="434"/>
    </row>
    <row r="2" spans="1:10" s="253" customFormat="1" ht="10.5" customHeight="1">
      <c r="A2" s="245"/>
      <c r="B2" s="245"/>
      <c r="C2" s="245"/>
      <c r="D2" s="245"/>
      <c r="E2" s="245"/>
      <c r="F2" s="245"/>
      <c r="G2" s="245"/>
      <c r="H2" s="435" t="s">
        <v>99</v>
      </c>
      <c r="I2" s="435"/>
      <c r="J2" s="245"/>
    </row>
    <row r="3" spans="1:10" s="253" customFormat="1" ht="11.25" customHeight="1">
      <c r="A3" s="245"/>
      <c r="B3" s="245"/>
      <c r="C3" s="245"/>
      <c r="D3" s="245"/>
      <c r="E3" s="245"/>
      <c r="F3" s="245"/>
      <c r="G3" s="245"/>
      <c r="H3" s="436" t="s">
        <v>100</v>
      </c>
      <c r="I3" s="436"/>
      <c r="J3" s="245"/>
    </row>
    <row r="4" spans="1:9" s="253" customFormat="1" ht="9.75" customHeight="1">
      <c r="A4" s="437" t="s">
        <v>101</v>
      </c>
      <c r="B4" s="437"/>
      <c r="C4" s="437"/>
      <c r="D4" s="437"/>
      <c r="E4" s="437"/>
      <c r="F4" s="437"/>
      <c r="G4" s="437"/>
      <c r="H4" s="436" t="s">
        <v>102</v>
      </c>
      <c r="I4" s="436"/>
    </row>
    <row r="5" spans="1:10" s="253" customFormat="1" ht="12.75" customHeight="1" thickBot="1">
      <c r="A5" s="437" t="s">
        <v>103</v>
      </c>
      <c r="B5" s="437"/>
      <c r="C5" s="437"/>
      <c r="D5" s="437"/>
      <c r="E5" s="437"/>
      <c r="F5" s="437"/>
      <c r="G5" s="437"/>
      <c r="J5" s="254" t="s">
        <v>104</v>
      </c>
    </row>
    <row r="6" spans="1:10" s="253" customFormat="1" ht="11.25" customHeight="1" thickBot="1">
      <c r="A6" s="437"/>
      <c r="B6" s="437"/>
      <c r="C6" s="437"/>
      <c r="D6" s="437"/>
      <c r="E6" s="437"/>
      <c r="F6" s="437"/>
      <c r="G6" s="437"/>
      <c r="H6" s="255" t="s">
        <v>105</v>
      </c>
      <c r="I6" s="170" t="s">
        <v>106</v>
      </c>
      <c r="J6" s="256" t="s">
        <v>107</v>
      </c>
    </row>
    <row r="7" spans="1:11" s="253" customFormat="1" ht="16.5" customHeight="1">
      <c r="A7" s="435" t="s">
        <v>127</v>
      </c>
      <c r="B7" s="435"/>
      <c r="C7" s="435"/>
      <c r="D7" s="435"/>
      <c r="E7" s="435"/>
      <c r="F7" s="435"/>
      <c r="G7" s="435"/>
      <c r="H7" s="257"/>
      <c r="I7" s="181" t="s">
        <v>108</v>
      </c>
      <c r="J7" s="256"/>
      <c r="K7" s="258"/>
    </row>
    <row r="8" spans="1:11" s="261" customFormat="1" ht="6" customHeight="1">
      <c r="A8" s="439" t="s">
        <v>119</v>
      </c>
      <c r="B8" s="439"/>
      <c r="C8" s="439"/>
      <c r="D8" s="439"/>
      <c r="E8" s="439"/>
      <c r="F8" s="439"/>
      <c r="G8" s="439"/>
      <c r="H8" s="439"/>
      <c r="I8" s="438" t="s">
        <v>109</v>
      </c>
      <c r="J8" s="259"/>
      <c r="K8" s="260"/>
    </row>
    <row r="9" spans="1:11" s="261" customFormat="1" ht="10.5" customHeight="1">
      <c r="A9" s="439"/>
      <c r="B9" s="439"/>
      <c r="C9" s="439"/>
      <c r="D9" s="439"/>
      <c r="E9" s="439"/>
      <c r="F9" s="439"/>
      <c r="G9" s="439"/>
      <c r="H9" s="439"/>
      <c r="I9" s="438"/>
      <c r="J9" s="262"/>
      <c r="K9" s="260"/>
    </row>
    <row r="10" spans="1:11" s="261" customFormat="1" ht="14.25" customHeight="1">
      <c r="A10" s="263" t="s">
        <v>118</v>
      </c>
      <c r="B10" s="264"/>
      <c r="C10" s="264"/>
      <c r="D10" s="263"/>
      <c r="E10" s="263"/>
      <c r="F10" s="263"/>
      <c r="G10" s="263"/>
      <c r="H10" s="263"/>
      <c r="I10" s="168" t="s">
        <v>106</v>
      </c>
      <c r="J10" s="265" t="s">
        <v>110</v>
      </c>
      <c r="K10" s="260"/>
    </row>
    <row r="11" spans="1:11" s="261" customFormat="1" ht="12" customHeight="1">
      <c r="A11" s="168" t="s">
        <v>111</v>
      </c>
      <c r="B11" s="264"/>
      <c r="C11" s="264"/>
      <c r="D11" s="263"/>
      <c r="E11" s="263"/>
      <c r="F11" s="263"/>
      <c r="G11" s="263"/>
      <c r="H11" s="263"/>
      <c r="I11" s="263" t="s">
        <v>112</v>
      </c>
      <c r="J11" s="265" t="s">
        <v>113</v>
      </c>
      <c r="K11" s="260"/>
    </row>
    <row r="12" spans="1:11" s="261" customFormat="1" ht="12" customHeight="1">
      <c r="A12" s="168" t="s">
        <v>114</v>
      </c>
      <c r="B12" s="264"/>
      <c r="C12" s="264"/>
      <c r="D12" s="263"/>
      <c r="E12" s="263"/>
      <c r="F12" s="263"/>
      <c r="G12" s="263"/>
      <c r="H12" s="263"/>
      <c r="I12" s="263" t="s">
        <v>112</v>
      </c>
      <c r="J12" s="265" t="s">
        <v>115</v>
      </c>
      <c r="K12" s="260"/>
    </row>
    <row r="13" spans="1:11" s="261" customFormat="1" ht="14.25" customHeight="1" thickBot="1">
      <c r="A13" s="168" t="s">
        <v>116</v>
      </c>
      <c r="B13" s="264"/>
      <c r="C13" s="264"/>
      <c r="D13" s="263"/>
      <c r="E13" s="263"/>
      <c r="F13" s="263"/>
      <c r="G13" s="263"/>
      <c r="H13" s="263"/>
      <c r="I13" s="263" t="s">
        <v>112</v>
      </c>
      <c r="J13" s="266" t="s">
        <v>117</v>
      </c>
      <c r="K13" s="260"/>
    </row>
    <row r="14" spans="1:12" s="253" customFormat="1" ht="17.25" customHeight="1" thickBot="1">
      <c r="A14" s="422" t="s">
        <v>42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</row>
    <row r="15" spans="1:12" s="261" customFormat="1" ht="15" customHeight="1" thickBot="1">
      <c r="A15" s="423" t="s">
        <v>3</v>
      </c>
      <c r="B15" s="424" t="s">
        <v>0</v>
      </c>
      <c r="C15" s="429" t="s">
        <v>37</v>
      </c>
      <c r="D15" s="430"/>
      <c r="E15" s="430"/>
      <c r="F15" s="430"/>
      <c r="G15" s="430"/>
      <c r="H15" s="430"/>
      <c r="I15" s="430"/>
      <c r="J15" s="430"/>
      <c r="K15" s="430"/>
      <c r="L15" s="431"/>
    </row>
    <row r="16" spans="1:12" s="253" customFormat="1" ht="106.5" customHeight="1" thickBot="1">
      <c r="A16" s="423"/>
      <c r="B16" s="424"/>
      <c r="C16" s="432" t="s">
        <v>96</v>
      </c>
      <c r="D16" s="433"/>
      <c r="E16" s="425" t="s">
        <v>90</v>
      </c>
      <c r="F16" s="426"/>
      <c r="G16" s="427" t="s">
        <v>131</v>
      </c>
      <c r="H16" s="428"/>
      <c r="I16" s="426"/>
      <c r="J16" s="426"/>
      <c r="K16" s="426" t="s">
        <v>157</v>
      </c>
      <c r="L16" s="426"/>
    </row>
    <row r="17" spans="1:12" s="253" customFormat="1" ht="47.25" customHeight="1" thickBot="1">
      <c r="A17" s="423"/>
      <c r="B17" s="424"/>
      <c r="C17" s="268" t="s">
        <v>1</v>
      </c>
      <c r="D17" s="267" t="s">
        <v>2</v>
      </c>
      <c r="E17" s="268" t="s">
        <v>1</v>
      </c>
      <c r="F17" s="267" t="s">
        <v>2</v>
      </c>
      <c r="G17" s="267" t="s">
        <v>1</v>
      </c>
      <c r="H17" s="267" t="s">
        <v>2</v>
      </c>
      <c r="I17" s="267" t="s">
        <v>1</v>
      </c>
      <c r="J17" s="337" t="s">
        <v>2</v>
      </c>
      <c r="K17" s="267" t="s">
        <v>1</v>
      </c>
      <c r="L17" s="267" t="s">
        <v>2</v>
      </c>
    </row>
    <row r="18" spans="1:12" s="253" customFormat="1" ht="13.5" customHeight="1" thickBot="1">
      <c r="A18" s="269">
        <v>1</v>
      </c>
      <c r="B18" s="270" t="s">
        <v>4</v>
      </c>
      <c r="C18" s="271" t="s">
        <v>5</v>
      </c>
      <c r="D18" s="269">
        <v>4</v>
      </c>
      <c r="E18" s="269">
        <v>5</v>
      </c>
      <c r="F18" s="269">
        <v>6</v>
      </c>
      <c r="G18" s="269">
        <v>7</v>
      </c>
      <c r="H18" s="269">
        <v>8</v>
      </c>
      <c r="I18" s="269">
        <v>9</v>
      </c>
      <c r="J18" s="338">
        <v>10</v>
      </c>
      <c r="K18" s="269">
        <v>11</v>
      </c>
      <c r="L18" s="269">
        <v>12</v>
      </c>
    </row>
    <row r="19" spans="1:12" s="273" customFormat="1" ht="33" customHeight="1" thickBot="1">
      <c r="A19" s="63" t="s">
        <v>144</v>
      </c>
      <c r="B19" s="272" t="s">
        <v>10</v>
      </c>
      <c r="C19" s="298" t="s">
        <v>6</v>
      </c>
      <c r="D19" s="299">
        <f>F19+H19</f>
        <v>94422</v>
      </c>
      <c r="E19" s="298" t="s">
        <v>6</v>
      </c>
      <c r="F19" s="299">
        <f>F21+F22</f>
        <v>0</v>
      </c>
      <c r="G19" s="298" t="s">
        <v>6</v>
      </c>
      <c r="H19" s="299">
        <f>H21+H22</f>
        <v>94422</v>
      </c>
      <c r="I19" s="300"/>
      <c r="J19" s="294"/>
      <c r="K19" s="298" t="s">
        <v>6</v>
      </c>
      <c r="L19" s="299">
        <f>L21+L22</f>
        <v>0</v>
      </c>
    </row>
    <row r="20" spans="1:12" s="253" customFormat="1" ht="12.75" customHeight="1">
      <c r="A20" s="65" t="s">
        <v>31</v>
      </c>
      <c r="B20" s="274"/>
      <c r="C20" s="301"/>
      <c r="D20" s="302"/>
      <c r="E20" s="301"/>
      <c r="F20" s="302"/>
      <c r="G20" s="301"/>
      <c r="H20" s="302"/>
      <c r="I20" s="303"/>
      <c r="J20" s="295"/>
      <c r="K20" s="301"/>
      <c r="L20" s="302"/>
    </row>
    <row r="21" spans="1:12" s="253" customFormat="1" ht="18" customHeight="1">
      <c r="A21" s="67" t="s">
        <v>63</v>
      </c>
      <c r="B21" s="275" t="s">
        <v>26</v>
      </c>
      <c r="C21" s="304" t="s">
        <v>6</v>
      </c>
      <c r="D21" s="305">
        <f aca="true" t="shared" si="0" ref="D21:D46">F21+H21</f>
        <v>94422</v>
      </c>
      <c r="E21" s="304" t="s">
        <v>6</v>
      </c>
      <c r="F21" s="305"/>
      <c r="G21" s="304" t="s">
        <v>6</v>
      </c>
      <c r="H21" s="306">
        <v>94422</v>
      </c>
      <c r="I21" s="307"/>
      <c r="J21" s="295"/>
      <c r="K21" s="304" t="s">
        <v>6</v>
      </c>
      <c r="L21" s="306"/>
    </row>
    <row r="22" spans="1:12" s="253" customFormat="1" ht="27" customHeight="1" thickBot="1">
      <c r="A22" s="69" t="s">
        <v>145</v>
      </c>
      <c r="B22" s="276" t="s">
        <v>27</v>
      </c>
      <c r="C22" s="308" t="s">
        <v>6</v>
      </c>
      <c r="D22" s="309">
        <f t="shared" si="0"/>
        <v>0</v>
      </c>
      <c r="E22" s="308" t="s">
        <v>6</v>
      </c>
      <c r="F22" s="309"/>
      <c r="G22" s="308" t="s">
        <v>6</v>
      </c>
      <c r="H22" s="309"/>
      <c r="I22" s="310"/>
      <c r="J22" s="295"/>
      <c r="K22" s="308" t="s">
        <v>6</v>
      </c>
      <c r="L22" s="309"/>
    </row>
    <row r="23" spans="1:12" s="273" customFormat="1" ht="33.75" customHeight="1" thickBot="1">
      <c r="A23" s="63" t="s">
        <v>146</v>
      </c>
      <c r="B23" s="272" t="s">
        <v>11</v>
      </c>
      <c r="C23" s="298" t="s">
        <v>6</v>
      </c>
      <c r="D23" s="311">
        <f t="shared" si="0"/>
        <v>126287.59</v>
      </c>
      <c r="E23" s="298" t="s">
        <v>6</v>
      </c>
      <c r="F23" s="311">
        <f>F25+F26+F28</f>
        <v>126287.59</v>
      </c>
      <c r="G23" s="298" t="s">
        <v>6</v>
      </c>
      <c r="H23" s="311">
        <f>H25+H26+H28</f>
        <v>0</v>
      </c>
      <c r="I23" s="300"/>
      <c r="J23" s="294"/>
      <c r="K23" s="298" t="s">
        <v>6</v>
      </c>
      <c r="L23" s="311">
        <f>L25+L26+L28</f>
        <v>0</v>
      </c>
    </row>
    <row r="24" spans="1:12" s="253" customFormat="1" ht="13.5" customHeight="1">
      <c r="A24" s="65" t="s">
        <v>41</v>
      </c>
      <c r="B24" s="277"/>
      <c r="C24" s="301"/>
      <c r="D24" s="302">
        <f t="shared" si="0"/>
        <v>0</v>
      </c>
      <c r="E24" s="301"/>
      <c r="F24" s="302"/>
      <c r="G24" s="301"/>
      <c r="H24" s="302"/>
      <c r="I24" s="303"/>
      <c r="J24" s="295"/>
      <c r="K24" s="301"/>
      <c r="L24" s="302"/>
    </row>
    <row r="25" spans="1:12" s="253" customFormat="1" ht="14.25" customHeight="1">
      <c r="A25" s="67" t="s">
        <v>68</v>
      </c>
      <c r="B25" s="275" t="s">
        <v>14</v>
      </c>
      <c r="C25" s="304" t="s">
        <v>6</v>
      </c>
      <c r="D25" s="305">
        <f t="shared" si="0"/>
        <v>126287.59</v>
      </c>
      <c r="E25" s="304" t="s">
        <v>6</v>
      </c>
      <c r="F25" s="306">
        <v>126287.59</v>
      </c>
      <c r="G25" s="304" t="s">
        <v>6</v>
      </c>
      <c r="H25" s="305"/>
      <c r="I25" s="307"/>
      <c r="J25" s="296"/>
      <c r="K25" s="304" t="s">
        <v>6</v>
      </c>
      <c r="L25" s="305"/>
    </row>
    <row r="26" spans="1:12" s="253" customFormat="1" ht="13.5" customHeight="1">
      <c r="A26" s="67" t="s">
        <v>28</v>
      </c>
      <c r="B26" s="278" t="s">
        <v>15</v>
      </c>
      <c r="C26" s="312" t="s">
        <v>6</v>
      </c>
      <c r="D26" s="313">
        <f t="shared" si="0"/>
        <v>0</v>
      </c>
      <c r="E26" s="312" t="s">
        <v>6</v>
      </c>
      <c r="F26" s="314"/>
      <c r="G26" s="312" t="s">
        <v>6</v>
      </c>
      <c r="H26" s="313"/>
      <c r="I26" s="303"/>
      <c r="J26" s="296"/>
      <c r="K26" s="312" t="s">
        <v>6</v>
      </c>
      <c r="L26" s="313"/>
    </row>
    <row r="27" spans="1:12" s="253" customFormat="1" ht="12.75" customHeight="1">
      <c r="A27" s="73" t="s">
        <v>147</v>
      </c>
      <c r="B27" s="279" t="s">
        <v>16</v>
      </c>
      <c r="C27" s="312" t="s">
        <v>6</v>
      </c>
      <c r="D27" s="313">
        <f>F27</f>
        <v>0</v>
      </c>
      <c r="E27" s="312" t="s">
        <v>6</v>
      </c>
      <c r="F27" s="314"/>
      <c r="G27" s="312" t="s">
        <v>6</v>
      </c>
      <c r="H27" s="313"/>
      <c r="I27" s="315"/>
      <c r="J27" s="296"/>
      <c r="K27" s="312" t="s">
        <v>6</v>
      </c>
      <c r="L27" s="313"/>
    </row>
    <row r="28" spans="1:12" s="253" customFormat="1" ht="28.5" customHeight="1" thickBot="1">
      <c r="A28" s="69" t="s">
        <v>145</v>
      </c>
      <c r="B28" s="276" t="s">
        <v>29</v>
      </c>
      <c r="C28" s="316" t="s">
        <v>6</v>
      </c>
      <c r="D28" s="317">
        <f t="shared" si="0"/>
        <v>0</v>
      </c>
      <c r="E28" s="316" t="s">
        <v>6</v>
      </c>
      <c r="F28" s="318"/>
      <c r="G28" s="316" t="s">
        <v>6</v>
      </c>
      <c r="H28" s="317"/>
      <c r="I28" s="310"/>
      <c r="J28" s="296"/>
      <c r="K28" s="316" t="s">
        <v>6</v>
      </c>
      <c r="L28" s="317"/>
    </row>
    <row r="29" spans="1:12" s="359" customFormat="1" ht="40.5" customHeight="1" thickBot="1">
      <c r="A29" s="351" t="s">
        <v>148</v>
      </c>
      <c r="B29" s="352" t="s">
        <v>12</v>
      </c>
      <c r="C29" s="353" t="s">
        <v>6</v>
      </c>
      <c r="D29" s="354">
        <f t="shared" si="0"/>
        <v>94347</v>
      </c>
      <c r="E29" s="353" t="s">
        <v>6</v>
      </c>
      <c r="F29" s="355">
        <v>94347</v>
      </c>
      <c r="G29" s="353" t="s">
        <v>6</v>
      </c>
      <c r="H29" s="354"/>
      <c r="I29" s="356"/>
      <c r="J29" s="357"/>
      <c r="K29" s="358" t="s">
        <v>6</v>
      </c>
      <c r="L29" s="354">
        <v>41268.93</v>
      </c>
    </row>
    <row r="30" spans="1:12" s="273" customFormat="1" ht="54" customHeight="1" thickBot="1">
      <c r="A30" s="293" t="s">
        <v>149</v>
      </c>
      <c r="B30" s="272" t="s">
        <v>13</v>
      </c>
      <c r="C30" s="319" t="s">
        <v>6</v>
      </c>
      <c r="D30" s="298">
        <f t="shared" si="0"/>
        <v>122819</v>
      </c>
      <c r="E30" s="319" t="s">
        <v>6</v>
      </c>
      <c r="F30" s="320">
        <v>122819</v>
      </c>
      <c r="G30" s="319" t="s">
        <v>6</v>
      </c>
      <c r="H30" s="298"/>
      <c r="I30" s="300"/>
      <c r="J30" s="294"/>
      <c r="K30" s="339" t="s">
        <v>6</v>
      </c>
      <c r="L30" s="298"/>
    </row>
    <row r="31" spans="1:82" s="280" customFormat="1" ht="38.25" customHeight="1" thickBot="1">
      <c r="A31" s="63" t="s">
        <v>150</v>
      </c>
      <c r="B31" s="272" t="s">
        <v>7</v>
      </c>
      <c r="C31" s="319">
        <f>E31+G31</f>
        <v>895929</v>
      </c>
      <c r="D31" s="298">
        <f t="shared" si="0"/>
        <v>437875.58999999997</v>
      </c>
      <c r="E31" s="321">
        <v>683585</v>
      </c>
      <c r="F31" s="298">
        <f>F19+F23+F29+F30</f>
        <v>343453.58999999997</v>
      </c>
      <c r="G31" s="321">
        <v>212344</v>
      </c>
      <c r="H31" s="298">
        <f>H19+H23+H29+H30</f>
        <v>94422</v>
      </c>
      <c r="I31" s="300"/>
      <c r="J31" s="294"/>
      <c r="K31" s="340">
        <v>90206</v>
      </c>
      <c r="L31" s="298">
        <f>L19+L23+L29+L30</f>
        <v>41268.93</v>
      </c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3"/>
      <c r="CC31" s="273"/>
      <c r="CD31" s="273"/>
    </row>
    <row r="32" spans="1:82" s="280" customFormat="1" ht="27.75" customHeight="1" thickBot="1">
      <c r="A32" s="63" t="s">
        <v>82</v>
      </c>
      <c r="B32" s="272" t="s">
        <v>30</v>
      </c>
      <c r="C32" s="319">
        <f>E32+G32</f>
        <v>0</v>
      </c>
      <c r="D32" s="298">
        <f t="shared" si="0"/>
        <v>0</v>
      </c>
      <c r="E32" s="321"/>
      <c r="F32" s="298">
        <f>F34+F35</f>
        <v>0</v>
      </c>
      <c r="G32" s="319">
        <v>0</v>
      </c>
      <c r="H32" s="298">
        <f>H34+H35</f>
        <v>0</v>
      </c>
      <c r="I32" s="300"/>
      <c r="J32" s="294"/>
      <c r="K32" s="339">
        <v>0</v>
      </c>
      <c r="L32" s="298">
        <f>L34+L35</f>
        <v>0</v>
      </c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3"/>
      <c r="BZ32" s="273"/>
      <c r="CA32" s="273"/>
      <c r="CB32" s="273"/>
      <c r="CC32" s="273"/>
      <c r="CD32" s="273"/>
    </row>
    <row r="33" spans="1:82" s="282" customFormat="1" ht="12.75" customHeight="1">
      <c r="A33" s="65" t="s">
        <v>32</v>
      </c>
      <c r="B33" s="281"/>
      <c r="C33" s="322"/>
      <c r="D33" s="308">
        <f t="shared" si="0"/>
        <v>0</v>
      </c>
      <c r="E33" s="322"/>
      <c r="F33" s="308"/>
      <c r="G33" s="322"/>
      <c r="H33" s="308"/>
      <c r="I33" s="303"/>
      <c r="J33" s="295"/>
      <c r="K33" s="341"/>
      <c r="L33" s="308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</row>
    <row r="34" spans="1:82" s="282" customFormat="1" ht="27" customHeight="1">
      <c r="A34" s="67" t="s">
        <v>151</v>
      </c>
      <c r="B34" s="275" t="s">
        <v>69</v>
      </c>
      <c r="C34" s="323" t="s">
        <v>6</v>
      </c>
      <c r="D34" s="304">
        <f t="shared" si="0"/>
        <v>0</v>
      </c>
      <c r="E34" s="323" t="s">
        <v>6</v>
      </c>
      <c r="F34" s="304"/>
      <c r="G34" s="323" t="s">
        <v>6</v>
      </c>
      <c r="H34" s="304"/>
      <c r="I34" s="307"/>
      <c r="J34" s="296"/>
      <c r="K34" s="342" t="s">
        <v>6</v>
      </c>
      <c r="L34" s="304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</row>
    <row r="35" spans="1:82" s="282" customFormat="1" ht="15.75" customHeight="1">
      <c r="A35" s="67" t="s">
        <v>152</v>
      </c>
      <c r="B35" s="275" t="s">
        <v>70</v>
      </c>
      <c r="C35" s="324" t="s">
        <v>6</v>
      </c>
      <c r="D35" s="304">
        <f t="shared" si="0"/>
        <v>0</v>
      </c>
      <c r="E35" s="324" t="s">
        <v>6</v>
      </c>
      <c r="F35" s="325"/>
      <c r="G35" s="324" t="s">
        <v>6</v>
      </c>
      <c r="H35" s="304">
        <f>H37+H38</f>
        <v>0</v>
      </c>
      <c r="I35" s="307"/>
      <c r="J35" s="296"/>
      <c r="K35" s="343" t="s">
        <v>6</v>
      </c>
      <c r="L35" s="304">
        <f>L37+L38</f>
        <v>0</v>
      </c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</row>
    <row r="36" spans="1:82" s="282" customFormat="1" ht="12" customHeight="1">
      <c r="A36" s="65" t="s">
        <v>80</v>
      </c>
      <c r="B36" s="274"/>
      <c r="C36" s="326"/>
      <c r="D36" s="308">
        <f t="shared" si="0"/>
        <v>0</v>
      </c>
      <c r="E36" s="326"/>
      <c r="F36" s="327"/>
      <c r="G36" s="326"/>
      <c r="H36" s="308"/>
      <c r="I36" s="303"/>
      <c r="J36" s="297"/>
      <c r="K36" s="344"/>
      <c r="L36" s="308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</row>
    <row r="37" spans="1:82" s="282" customFormat="1" ht="24" customHeight="1">
      <c r="A37" s="73" t="s">
        <v>153</v>
      </c>
      <c r="B37" s="283" t="s">
        <v>71</v>
      </c>
      <c r="C37" s="323" t="s">
        <v>6</v>
      </c>
      <c r="D37" s="304">
        <f t="shared" si="0"/>
        <v>0</v>
      </c>
      <c r="E37" s="323" t="s">
        <v>6</v>
      </c>
      <c r="F37" s="325"/>
      <c r="G37" s="323" t="s">
        <v>6</v>
      </c>
      <c r="H37" s="304"/>
      <c r="I37" s="307"/>
      <c r="J37" s="295"/>
      <c r="K37" s="342" t="s">
        <v>6</v>
      </c>
      <c r="L37" s="304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</row>
    <row r="38" spans="1:82" s="282" customFormat="1" ht="26.25" customHeight="1" thickBot="1">
      <c r="A38" s="77" t="s">
        <v>154</v>
      </c>
      <c r="B38" s="279" t="s">
        <v>72</v>
      </c>
      <c r="C38" s="326" t="s">
        <v>6</v>
      </c>
      <c r="D38" s="328">
        <f t="shared" si="0"/>
        <v>0</v>
      </c>
      <c r="E38" s="326" t="s">
        <v>6</v>
      </c>
      <c r="F38" s="328"/>
      <c r="G38" s="326" t="s">
        <v>6</v>
      </c>
      <c r="H38" s="328"/>
      <c r="I38" s="303"/>
      <c r="J38" s="295"/>
      <c r="K38" s="344" t="s">
        <v>6</v>
      </c>
      <c r="L38" s="328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</row>
    <row r="39" spans="1:82" s="280" customFormat="1" ht="27" customHeight="1" thickBot="1">
      <c r="A39" s="63" t="s">
        <v>83</v>
      </c>
      <c r="B39" s="272" t="s">
        <v>8</v>
      </c>
      <c r="C39" s="319">
        <f>E39+G39</f>
        <v>771071</v>
      </c>
      <c r="D39" s="298">
        <f t="shared" si="0"/>
        <v>321090</v>
      </c>
      <c r="E39" s="321">
        <v>706943</v>
      </c>
      <c r="F39" s="320">
        <v>297761</v>
      </c>
      <c r="G39" s="321">
        <v>64128</v>
      </c>
      <c r="H39" s="320">
        <v>23329</v>
      </c>
      <c r="I39" s="300"/>
      <c r="J39" s="294"/>
      <c r="K39" s="340">
        <f>118472-K31</f>
        <v>28266</v>
      </c>
      <c r="L39" s="320">
        <f>51819.23-L31</f>
        <v>10550.300000000003</v>
      </c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3"/>
      <c r="BQ39" s="273"/>
      <c r="BR39" s="273"/>
      <c r="BS39" s="273"/>
      <c r="BT39" s="273"/>
      <c r="BU39" s="273"/>
      <c r="BV39" s="273"/>
      <c r="BW39" s="273"/>
      <c r="BX39" s="273"/>
      <c r="BY39" s="273"/>
      <c r="BZ39" s="273"/>
      <c r="CA39" s="273"/>
      <c r="CB39" s="273"/>
      <c r="CC39" s="273"/>
      <c r="CD39" s="273"/>
    </row>
    <row r="40" spans="1:82" s="282" customFormat="1" ht="14.25" customHeight="1">
      <c r="A40" s="65" t="s">
        <v>33</v>
      </c>
      <c r="B40" s="277"/>
      <c r="C40" s="322"/>
      <c r="D40" s="308">
        <f t="shared" si="0"/>
        <v>0</v>
      </c>
      <c r="E40" s="322"/>
      <c r="F40" s="308"/>
      <c r="G40" s="322"/>
      <c r="H40" s="308"/>
      <c r="I40" s="303"/>
      <c r="J40" s="295"/>
      <c r="K40" s="341"/>
      <c r="L40" s="308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</row>
    <row r="41" spans="1:82" s="282" customFormat="1" ht="26.25" customHeight="1">
      <c r="A41" s="67" t="s">
        <v>155</v>
      </c>
      <c r="B41" s="275" t="s">
        <v>64</v>
      </c>
      <c r="C41" s="329" t="s">
        <v>6</v>
      </c>
      <c r="D41" s="330">
        <f t="shared" si="0"/>
        <v>0</v>
      </c>
      <c r="E41" s="329" t="s">
        <v>6</v>
      </c>
      <c r="F41" s="330">
        <f>F43+F44</f>
        <v>0</v>
      </c>
      <c r="G41" s="329" t="s">
        <v>6</v>
      </c>
      <c r="H41" s="330">
        <f>H43+H44</f>
        <v>0</v>
      </c>
      <c r="I41" s="307"/>
      <c r="J41" s="295"/>
      <c r="K41" s="345" t="s">
        <v>6</v>
      </c>
      <c r="L41" s="330">
        <f>L43+L44</f>
        <v>0</v>
      </c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</row>
    <row r="42" spans="1:82" s="282" customFormat="1" ht="12.75" customHeight="1">
      <c r="A42" s="77" t="s">
        <v>34</v>
      </c>
      <c r="B42" s="279"/>
      <c r="C42" s="331"/>
      <c r="D42" s="332">
        <f t="shared" si="0"/>
        <v>0</v>
      </c>
      <c r="E42" s="331"/>
      <c r="F42" s="332"/>
      <c r="G42" s="331"/>
      <c r="H42" s="332"/>
      <c r="I42" s="303"/>
      <c r="J42" s="297"/>
      <c r="K42" s="346"/>
      <c r="L42" s="332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</row>
    <row r="43" spans="1:82" s="282" customFormat="1" ht="18" customHeight="1">
      <c r="A43" s="73" t="s">
        <v>153</v>
      </c>
      <c r="B43" s="283" t="s">
        <v>65</v>
      </c>
      <c r="C43" s="323" t="s">
        <v>6</v>
      </c>
      <c r="D43" s="304">
        <f t="shared" si="0"/>
        <v>0</v>
      </c>
      <c r="E43" s="323" t="s">
        <v>6</v>
      </c>
      <c r="F43" s="304"/>
      <c r="G43" s="323" t="s">
        <v>6</v>
      </c>
      <c r="H43" s="304"/>
      <c r="I43" s="307"/>
      <c r="J43" s="295"/>
      <c r="K43" s="342" t="s">
        <v>6</v>
      </c>
      <c r="L43" s="304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</row>
    <row r="44" spans="1:82" s="282" customFormat="1" ht="28.5" customHeight="1">
      <c r="A44" s="78" t="s">
        <v>154</v>
      </c>
      <c r="B44" s="283" t="s">
        <v>66</v>
      </c>
      <c r="C44" s="324" t="s">
        <v>6</v>
      </c>
      <c r="D44" s="312">
        <f t="shared" si="0"/>
        <v>0</v>
      </c>
      <c r="E44" s="324" t="s">
        <v>6</v>
      </c>
      <c r="F44" s="312"/>
      <c r="G44" s="324" t="s">
        <v>6</v>
      </c>
      <c r="H44" s="312"/>
      <c r="I44" s="315"/>
      <c r="J44" s="295"/>
      <c r="K44" s="343" t="s">
        <v>6</v>
      </c>
      <c r="L44" s="312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</row>
    <row r="45" spans="1:82" s="282" customFormat="1" ht="18" customHeight="1" thickBot="1">
      <c r="A45" s="65" t="s">
        <v>156</v>
      </c>
      <c r="B45" s="276" t="s">
        <v>67</v>
      </c>
      <c r="C45" s="322" t="s">
        <v>6</v>
      </c>
      <c r="D45" s="308">
        <f t="shared" si="0"/>
        <v>35235</v>
      </c>
      <c r="E45" s="322" t="s">
        <v>6</v>
      </c>
      <c r="F45" s="327">
        <v>35235</v>
      </c>
      <c r="G45" s="322" t="s">
        <v>6</v>
      </c>
      <c r="H45" s="308"/>
      <c r="I45" s="310"/>
      <c r="J45" s="295"/>
      <c r="K45" s="341" t="s">
        <v>6</v>
      </c>
      <c r="L45" s="308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</row>
    <row r="46" spans="1:82" s="280" customFormat="1" ht="36.75" customHeight="1" thickBot="1">
      <c r="A46" s="63" t="s">
        <v>84</v>
      </c>
      <c r="B46" s="272" t="s">
        <v>9</v>
      </c>
      <c r="C46" s="319">
        <f>E46+G46</f>
        <v>1667000</v>
      </c>
      <c r="D46" s="298">
        <f t="shared" si="0"/>
        <v>758965.59</v>
      </c>
      <c r="E46" s="319">
        <f>E31+E32+E39</f>
        <v>1390528</v>
      </c>
      <c r="F46" s="298">
        <f>F31+F32+F39</f>
        <v>641214.59</v>
      </c>
      <c r="G46" s="319">
        <f>G31+G32+G39</f>
        <v>276472</v>
      </c>
      <c r="H46" s="298">
        <f>H31+H32+H39</f>
        <v>117751</v>
      </c>
      <c r="I46" s="300"/>
      <c r="J46" s="294"/>
      <c r="K46" s="339">
        <f>K31+K32+K39</f>
        <v>118472</v>
      </c>
      <c r="L46" s="360">
        <f>L31+L32+L39</f>
        <v>51819.23</v>
      </c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273"/>
      <c r="BW46" s="273"/>
      <c r="BX46" s="273"/>
      <c r="BY46" s="273"/>
      <c r="BZ46" s="273"/>
      <c r="CA46" s="273"/>
      <c r="CB46" s="273"/>
      <c r="CC46" s="273"/>
      <c r="CD46" s="273"/>
    </row>
  </sheetData>
  <sheetProtection/>
  <mergeCells count="19">
    <mergeCell ref="A14:L14"/>
    <mergeCell ref="A15:A17"/>
    <mergeCell ref="B15:B17"/>
    <mergeCell ref="E16:F16"/>
    <mergeCell ref="G16:H16"/>
    <mergeCell ref="I16:J16"/>
    <mergeCell ref="K16:L16"/>
    <mergeCell ref="C15:L15"/>
    <mergeCell ref="C16:D16"/>
    <mergeCell ref="F1:I1"/>
    <mergeCell ref="H2:I2"/>
    <mergeCell ref="H3:I3"/>
    <mergeCell ref="A4:G4"/>
    <mergeCell ref="H4:I4"/>
    <mergeCell ref="I8:I9"/>
    <mergeCell ref="A5:G5"/>
    <mergeCell ref="A6:G6"/>
    <mergeCell ref="A7:G7"/>
    <mergeCell ref="A8:H9"/>
  </mergeCells>
  <printOptions/>
  <pageMargins left="0" right="0" top="0" bottom="0" header="0.5118110236220472" footer="0.5118110236220472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D46"/>
  <sheetViews>
    <sheetView zoomScale="75" zoomScaleNormal="75" workbookViewId="0" topLeftCell="A1">
      <selection activeCell="A8" sqref="A8:H9"/>
    </sheetView>
  </sheetViews>
  <sheetFormatPr defaultColWidth="9.00390625" defaultRowHeight="12.75"/>
  <cols>
    <col min="1" max="1" width="79.25390625" style="284" customWidth="1"/>
    <col min="2" max="2" width="7.00390625" style="284" customWidth="1"/>
    <col min="3" max="3" width="14.625" style="284" customWidth="1"/>
    <col min="4" max="4" width="14.375" style="284" customWidth="1"/>
    <col min="5" max="5" width="15.625" style="284" customWidth="1"/>
    <col min="6" max="6" width="14.625" style="284" customWidth="1"/>
    <col min="7" max="7" width="14.25390625" style="284" customWidth="1"/>
    <col min="8" max="8" width="16.125" style="284" customWidth="1"/>
    <col min="9" max="9" width="14.00390625" style="284" customWidth="1"/>
    <col min="10" max="10" width="14.75390625" style="284" customWidth="1"/>
    <col min="11" max="11" width="15.125" style="284" customWidth="1"/>
    <col min="12" max="12" width="17.875" style="284" customWidth="1"/>
    <col min="13" max="16384" width="9.125" style="284" customWidth="1"/>
  </cols>
  <sheetData>
    <row r="1" spans="1:9" s="253" customFormat="1" ht="14.25">
      <c r="A1" s="245"/>
      <c r="B1" s="252"/>
      <c r="C1" s="252"/>
      <c r="F1" s="434"/>
      <c r="G1" s="434"/>
      <c r="H1" s="434"/>
      <c r="I1" s="434"/>
    </row>
    <row r="2" spans="1:10" s="253" customFormat="1" ht="10.5" customHeight="1">
      <c r="A2" s="245"/>
      <c r="B2" s="245"/>
      <c r="C2" s="245"/>
      <c r="D2" s="245"/>
      <c r="E2" s="245"/>
      <c r="F2" s="245"/>
      <c r="G2" s="245"/>
      <c r="H2" s="435" t="s">
        <v>99</v>
      </c>
      <c r="I2" s="435"/>
      <c r="J2" s="245"/>
    </row>
    <row r="3" spans="1:10" s="253" customFormat="1" ht="11.25" customHeight="1">
      <c r="A3" s="245"/>
      <c r="B3" s="245"/>
      <c r="C3" s="245"/>
      <c r="D3" s="245"/>
      <c r="E3" s="245"/>
      <c r="F3" s="245"/>
      <c r="G3" s="245"/>
      <c r="H3" s="436" t="s">
        <v>100</v>
      </c>
      <c r="I3" s="436"/>
      <c r="J3" s="245"/>
    </row>
    <row r="4" spans="1:9" s="253" customFormat="1" ht="9.75" customHeight="1">
      <c r="A4" s="437" t="s">
        <v>101</v>
      </c>
      <c r="B4" s="437"/>
      <c r="C4" s="437"/>
      <c r="D4" s="437"/>
      <c r="E4" s="437"/>
      <c r="F4" s="437"/>
      <c r="G4" s="437"/>
      <c r="H4" s="436" t="s">
        <v>102</v>
      </c>
      <c r="I4" s="436"/>
    </row>
    <row r="5" spans="1:10" s="253" customFormat="1" ht="12.75" customHeight="1" thickBot="1">
      <c r="A5" s="437" t="s">
        <v>103</v>
      </c>
      <c r="B5" s="437"/>
      <c r="C5" s="437"/>
      <c r="D5" s="437"/>
      <c r="E5" s="437"/>
      <c r="F5" s="437"/>
      <c r="G5" s="437"/>
      <c r="J5" s="254" t="s">
        <v>104</v>
      </c>
    </row>
    <row r="6" spans="1:10" s="253" customFormat="1" ht="11.25" customHeight="1" thickBot="1">
      <c r="A6" s="437"/>
      <c r="B6" s="437"/>
      <c r="C6" s="437"/>
      <c r="D6" s="437"/>
      <c r="E6" s="437"/>
      <c r="F6" s="437"/>
      <c r="G6" s="437"/>
      <c r="H6" s="255" t="s">
        <v>105</v>
      </c>
      <c r="I6" s="170" t="s">
        <v>106</v>
      </c>
      <c r="J6" s="256" t="s">
        <v>107</v>
      </c>
    </row>
    <row r="7" spans="1:11" s="253" customFormat="1" ht="16.5" customHeight="1">
      <c r="A7" s="435" t="s">
        <v>161</v>
      </c>
      <c r="B7" s="435"/>
      <c r="C7" s="435"/>
      <c r="D7" s="435"/>
      <c r="E7" s="435"/>
      <c r="F7" s="435"/>
      <c r="G7" s="435"/>
      <c r="H7" s="257"/>
      <c r="I7" s="181" t="s">
        <v>108</v>
      </c>
      <c r="J7" s="256"/>
      <c r="K7" s="258"/>
    </row>
    <row r="8" spans="1:11" s="261" customFormat="1" ht="6" customHeight="1">
      <c r="A8" s="439" t="s">
        <v>120</v>
      </c>
      <c r="B8" s="439"/>
      <c r="C8" s="439"/>
      <c r="D8" s="439"/>
      <c r="E8" s="439"/>
      <c r="F8" s="439"/>
      <c r="G8" s="439"/>
      <c r="H8" s="439"/>
      <c r="I8" s="438" t="s">
        <v>109</v>
      </c>
      <c r="J8" s="259"/>
      <c r="K8" s="260"/>
    </row>
    <row r="9" spans="1:11" s="261" customFormat="1" ht="10.5" customHeight="1">
      <c r="A9" s="439"/>
      <c r="B9" s="439"/>
      <c r="C9" s="439"/>
      <c r="D9" s="439"/>
      <c r="E9" s="439"/>
      <c r="F9" s="439"/>
      <c r="G9" s="439"/>
      <c r="H9" s="439"/>
      <c r="I9" s="438"/>
      <c r="J9" s="262"/>
      <c r="K9" s="260"/>
    </row>
    <row r="10" spans="1:11" s="261" customFormat="1" ht="14.25" customHeight="1">
      <c r="A10" s="263" t="s">
        <v>118</v>
      </c>
      <c r="B10" s="264"/>
      <c r="C10" s="264"/>
      <c r="D10" s="263"/>
      <c r="E10" s="263"/>
      <c r="F10" s="263"/>
      <c r="G10" s="263"/>
      <c r="H10" s="263"/>
      <c r="I10" s="168" t="s">
        <v>106</v>
      </c>
      <c r="J10" s="265" t="s">
        <v>110</v>
      </c>
      <c r="K10" s="260"/>
    </row>
    <row r="11" spans="1:11" s="261" customFormat="1" ht="12" customHeight="1">
      <c r="A11" s="168" t="s">
        <v>111</v>
      </c>
      <c r="B11" s="264"/>
      <c r="C11" s="264"/>
      <c r="D11" s="263"/>
      <c r="E11" s="263"/>
      <c r="F11" s="263"/>
      <c r="G11" s="263"/>
      <c r="H11" s="263"/>
      <c r="I11" s="263" t="s">
        <v>112</v>
      </c>
      <c r="J11" s="265" t="s">
        <v>113</v>
      </c>
      <c r="K11" s="260"/>
    </row>
    <row r="12" spans="1:11" s="261" customFormat="1" ht="12" customHeight="1">
      <c r="A12" s="168" t="s">
        <v>114</v>
      </c>
      <c r="B12" s="264"/>
      <c r="C12" s="264"/>
      <c r="D12" s="263"/>
      <c r="E12" s="263"/>
      <c r="F12" s="263"/>
      <c r="G12" s="263"/>
      <c r="H12" s="263"/>
      <c r="I12" s="263" t="s">
        <v>112</v>
      </c>
      <c r="J12" s="265" t="s">
        <v>115</v>
      </c>
      <c r="K12" s="260"/>
    </row>
    <row r="13" spans="1:11" s="261" customFormat="1" ht="14.25" customHeight="1" thickBot="1">
      <c r="A13" s="168" t="s">
        <v>116</v>
      </c>
      <c r="B13" s="264"/>
      <c r="C13" s="264"/>
      <c r="D13" s="263"/>
      <c r="E13" s="263"/>
      <c r="F13" s="263"/>
      <c r="G13" s="263"/>
      <c r="H13" s="263"/>
      <c r="I13" s="263" t="s">
        <v>112</v>
      </c>
      <c r="J13" s="266" t="s">
        <v>117</v>
      </c>
      <c r="K13" s="260"/>
    </row>
    <row r="14" spans="1:12" s="253" customFormat="1" ht="17.25" customHeight="1" thickBot="1">
      <c r="A14" s="422" t="s">
        <v>42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</row>
    <row r="15" spans="1:12" s="261" customFormat="1" ht="15" customHeight="1" thickBot="1">
      <c r="A15" s="423" t="s">
        <v>3</v>
      </c>
      <c r="B15" s="424" t="s">
        <v>0</v>
      </c>
      <c r="C15" s="429" t="s">
        <v>37</v>
      </c>
      <c r="D15" s="430"/>
      <c r="E15" s="430"/>
      <c r="F15" s="430"/>
      <c r="G15" s="430"/>
      <c r="H15" s="430"/>
      <c r="I15" s="430"/>
      <c r="J15" s="430"/>
      <c r="K15" s="430"/>
      <c r="L15" s="431"/>
    </row>
    <row r="16" spans="1:12" s="253" customFormat="1" ht="106.5" customHeight="1" thickBot="1">
      <c r="A16" s="423"/>
      <c r="B16" s="424"/>
      <c r="C16" s="432" t="s">
        <v>96</v>
      </c>
      <c r="D16" s="433"/>
      <c r="E16" s="425" t="s">
        <v>90</v>
      </c>
      <c r="F16" s="426"/>
      <c r="G16" s="427" t="s">
        <v>131</v>
      </c>
      <c r="H16" s="428"/>
      <c r="I16" s="426"/>
      <c r="J16" s="426"/>
      <c r="K16" s="426" t="s">
        <v>157</v>
      </c>
      <c r="L16" s="426"/>
    </row>
    <row r="17" spans="1:12" s="253" customFormat="1" ht="47.25" customHeight="1" thickBot="1">
      <c r="A17" s="423"/>
      <c r="B17" s="424"/>
      <c r="C17" s="268" t="s">
        <v>1</v>
      </c>
      <c r="D17" s="267" t="s">
        <v>2</v>
      </c>
      <c r="E17" s="268" t="s">
        <v>1</v>
      </c>
      <c r="F17" s="267" t="s">
        <v>2</v>
      </c>
      <c r="G17" s="267" t="s">
        <v>1</v>
      </c>
      <c r="H17" s="267" t="s">
        <v>2</v>
      </c>
      <c r="I17" s="267" t="s">
        <v>1</v>
      </c>
      <c r="J17" s="337" t="s">
        <v>2</v>
      </c>
      <c r="K17" s="267" t="s">
        <v>1</v>
      </c>
      <c r="L17" s="267" t="s">
        <v>2</v>
      </c>
    </row>
    <row r="18" spans="1:12" s="253" customFormat="1" ht="13.5" customHeight="1" thickBot="1">
      <c r="A18" s="269">
        <v>1</v>
      </c>
      <c r="B18" s="270" t="s">
        <v>4</v>
      </c>
      <c r="C18" s="271" t="s">
        <v>5</v>
      </c>
      <c r="D18" s="269">
        <v>4</v>
      </c>
      <c r="E18" s="269">
        <v>5</v>
      </c>
      <c r="F18" s="269">
        <v>6</v>
      </c>
      <c r="G18" s="269">
        <v>7</v>
      </c>
      <c r="H18" s="269">
        <v>8</v>
      </c>
      <c r="I18" s="269">
        <v>9</v>
      </c>
      <c r="J18" s="338">
        <v>10</v>
      </c>
      <c r="K18" s="269">
        <v>11</v>
      </c>
      <c r="L18" s="269">
        <v>12</v>
      </c>
    </row>
    <row r="19" spans="1:12" s="273" customFormat="1" ht="33" customHeight="1" thickBot="1">
      <c r="A19" s="63" t="s">
        <v>144</v>
      </c>
      <c r="B19" s="272" t="s">
        <v>10</v>
      </c>
      <c r="C19" s="298" t="s">
        <v>6</v>
      </c>
      <c r="D19" s="365">
        <f>F19+H19</f>
        <v>160062</v>
      </c>
      <c r="E19" s="360" t="s">
        <v>6</v>
      </c>
      <c r="F19" s="365"/>
      <c r="G19" s="298" t="s">
        <v>6</v>
      </c>
      <c r="H19" s="299">
        <v>160062</v>
      </c>
      <c r="I19" s="300"/>
      <c r="J19" s="294"/>
      <c r="K19" s="298" t="s">
        <v>6</v>
      </c>
      <c r="L19" s="299">
        <f>L21+L22</f>
        <v>0</v>
      </c>
    </row>
    <row r="20" spans="1:12" s="253" customFormat="1" ht="12.75" customHeight="1">
      <c r="A20" s="65" t="s">
        <v>31</v>
      </c>
      <c r="B20" s="274"/>
      <c r="C20" s="301"/>
      <c r="D20" s="366"/>
      <c r="E20" s="373"/>
      <c r="F20" s="366"/>
      <c r="G20" s="301"/>
      <c r="H20" s="302"/>
      <c r="I20" s="303"/>
      <c r="J20" s="295"/>
      <c r="K20" s="301"/>
      <c r="L20" s="302"/>
    </row>
    <row r="21" spans="1:12" s="253" customFormat="1" ht="18" customHeight="1">
      <c r="A21" s="67" t="s">
        <v>63</v>
      </c>
      <c r="B21" s="275" t="s">
        <v>26</v>
      </c>
      <c r="C21" s="304" t="s">
        <v>6</v>
      </c>
      <c r="D21" s="367">
        <f aca="true" t="shared" si="0" ref="D21:D46">F21+H21</f>
        <v>160062</v>
      </c>
      <c r="E21" s="374" t="s">
        <v>6</v>
      </c>
      <c r="F21" s="367"/>
      <c r="G21" s="304" t="s">
        <v>6</v>
      </c>
      <c r="H21" s="306">
        <v>160062</v>
      </c>
      <c r="I21" s="307"/>
      <c r="J21" s="295"/>
      <c r="K21" s="304" t="s">
        <v>6</v>
      </c>
      <c r="L21" s="306"/>
    </row>
    <row r="22" spans="1:12" s="253" customFormat="1" ht="27" customHeight="1" thickBot="1">
      <c r="A22" s="69" t="s">
        <v>145</v>
      </c>
      <c r="B22" s="276" t="s">
        <v>27</v>
      </c>
      <c r="C22" s="308" t="s">
        <v>6</v>
      </c>
      <c r="D22" s="375">
        <f t="shared" si="0"/>
        <v>0</v>
      </c>
      <c r="E22" s="376" t="s">
        <v>6</v>
      </c>
      <c r="F22" s="375"/>
      <c r="G22" s="308" t="s">
        <v>6</v>
      </c>
      <c r="H22" s="309"/>
      <c r="I22" s="310"/>
      <c r="J22" s="295"/>
      <c r="K22" s="308" t="s">
        <v>6</v>
      </c>
      <c r="L22" s="309"/>
    </row>
    <row r="23" spans="1:12" s="273" customFormat="1" ht="33.75" customHeight="1" thickBot="1">
      <c r="A23" s="63" t="s">
        <v>146</v>
      </c>
      <c r="B23" s="272" t="s">
        <v>11</v>
      </c>
      <c r="C23" s="298" t="s">
        <v>6</v>
      </c>
      <c r="D23" s="362">
        <f t="shared" si="0"/>
        <v>177935</v>
      </c>
      <c r="E23" s="360" t="s">
        <v>6</v>
      </c>
      <c r="F23" s="362">
        <v>177935</v>
      </c>
      <c r="G23" s="298" t="s">
        <v>6</v>
      </c>
      <c r="H23" s="311">
        <f>H25+H26+H28</f>
        <v>0</v>
      </c>
      <c r="I23" s="300"/>
      <c r="J23" s="294"/>
      <c r="K23" s="298" t="s">
        <v>6</v>
      </c>
      <c r="L23" s="311">
        <f>L25+L26+L28</f>
        <v>0</v>
      </c>
    </row>
    <row r="24" spans="1:12" s="253" customFormat="1" ht="13.5" customHeight="1">
      <c r="A24" s="65" t="s">
        <v>41</v>
      </c>
      <c r="B24" s="277"/>
      <c r="C24" s="301"/>
      <c r="D24" s="366">
        <f t="shared" si="0"/>
        <v>0</v>
      </c>
      <c r="E24" s="373"/>
      <c r="F24" s="366"/>
      <c r="G24" s="301"/>
      <c r="H24" s="302"/>
      <c r="I24" s="303"/>
      <c r="J24" s="295"/>
      <c r="K24" s="301"/>
      <c r="L24" s="302"/>
    </row>
    <row r="25" spans="1:12" s="253" customFormat="1" ht="14.25" customHeight="1">
      <c r="A25" s="67" t="s">
        <v>68</v>
      </c>
      <c r="B25" s="275" t="s">
        <v>14</v>
      </c>
      <c r="C25" s="304" t="s">
        <v>6</v>
      </c>
      <c r="D25" s="367">
        <f t="shared" si="0"/>
        <v>177935</v>
      </c>
      <c r="E25" s="374" t="s">
        <v>6</v>
      </c>
      <c r="F25" s="377">
        <v>177935</v>
      </c>
      <c r="G25" s="304" t="s">
        <v>6</v>
      </c>
      <c r="H25" s="305"/>
      <c r="I25" s="307"/>
      <c r="J25" s="296"/>
      <c r="K25" s="304" t="s">
        <v>6</v>
      </c>
      <c r="L25" s="305"/>
    </row>
    <row r="26" spans="1:12" s="253" customFormat="1" ht="13.5" customHeight="1">
      <c r="A26" s="67" t="s">
        <v>28</v>
      </c>
      <c r="B26" s="278" t="s">
        <v>15</v>
      </c>
      <c r="C26" s="312" t="s">
        <v>6</v>
      </c>
      <c r="D26" s="378">
        <f t="shared" si="0"/>
        <v>0</v>
      </c>
      <c r="E26" s="379" t="s">
        <v>6</v>
      </c>
      <c r="F26" s="380"/>
      <c r="G26" s="312" t="s">
        <v>6</v>
      </c>
      <c r="H26" s="313"/>
      <c r="I26" s="303"/>
      <c r="J26" s="296"/>
      <c r="K26" s="312" t="s">
        <v>6</v>
      </c>
      <c r="L26" s="313"/>
    </row>
    <row r="27" spans="1:12" s="253" customFormat="1" ht="12.75" customHeight="1">
      <c r="A27" s="73" t="s">
        <v>147</v>
      </c>
      <c r="B27" s="279" t="s">
        <v>16</v>
      </c>
      <c r="C27" s="312" t="s">
        <v>6</v>
      </c>
      <c r="D27" s="378">
        <f>F27</f>
        <v>0</v>
      </c>
      <c r="E27" s="379" t="s">
        <v>6</v>
      </c>
      <c r="F27" s="380"/>
      <c r="G27" s="312" t="s">
        <v>6</v>
      </c>
      <c r="H27" s="313"/>
      <c r="I27" s="315"/>
      <c r="J27" s="296"/>
      <c r="K27" s="312" t="s">
        <v>6</v>
      </c>
      <c r="L27" s="313"/>
    </row>
    <row r="28" spans="1:12" s="253" customFormat="1" ht="28.5" customHeight="1" thickBot="1">
      <c r="A28" s="69" t="s">
        <v>145</v>
      </c>
      <c r="B28" s="276" t="s">
        <v>29</v>
      </c>
      <c r="C28" s="316" t="s">
        <v>6</v>
      </c>
      <c r="D28" s="381">
        <f t="shared" si="0"/>
        <v>0</v>
      </c>
      <c r="E28" s="382" t="s">
        <v>6</v>
      </c>
      <c r="F28" s="383"/>
      <c r="G28" s="316" t="s">
        <v>6</v>
      </c>
      <c r="H28" s="317"/>
      <c r="I28" s="310"/>
      <c r="J28" s="296"/>
      <c r="K28" s="316" t="s">
        <v>6</v>
      </c>
      <c r="L28" s="317"/>
    </row>
    <row r="29" spans="1:12" s="359" customFormat="1" ht="40.5" customHeight="1" thickBot="1">
      <c r="A29" s="351" t="s">
        <v>148</v>
      </c>
      <c r="B29" s="352" t="s">
        <v>12</v>
      </c>
      <c r="C29" s="353" t="s">
        <v>6</v>
      </c>
      <c r="D29" s="363">
        <f t="shared" si="0"/>
        <v>130019</v>
      </c>
      <c r="E29" s="384" t="s">
        <v>6</v>
      </c>
      <c r="F29" s="369">
        <v>130019</v>
      </c>
      <c r="G29" s="353" t="s">
        <v>6</v>
      </c>
      <c r="H29" s="354"/>
      <c r="I29" s="356"/>
      <c r="J29" s="357"/>
      <c r="K29" s="358" t="s">
        <v>6</v>
      </c>
      <c r="L29" s="354">
        <v>24780</v>
      </c>
    </row>
    <row r="30" spans="1:12" s="273" customFormat="1" ht="54" customHeight="1" thickBot="1">
      <c r="A30" s="293" t="s">
        <v>149</v>
      </c>
      <c r="B30" s="272" t="s">
        <v>13</v>
      </c>
      <c r="C30" s="319" t="s">
        <v>6</v>
      </c>
      <c r="D30" s="360">
        <f t="shared" si="0"/>
        <v>99008</v>
      </c>
      <c r="E30" s="385" t="s">
        <v>6</v>
      </c>
      <c r="F30" s="368">
        <v>99008</v>
      </c>
      <c r="G30" s="319" t="s">
        <v>6</v>
      </c>
      <c r="H30" s="298"/>
      <c r="I30" s="300"/>
      <c r="J30" s="294"/>
      <c r="K30" s="339" t="s">
        <v>6</v>
      </c>
      <c r="L30" s="298"/>
    </row>
    <row r="31" spans="1:82" s="280" customFormat="1" ht="38.25" customHeight="1" thickBot="1">
      <c r="A31" s="63" t="s">
        <v>150</v>
      </c>
      <c r="B31" s="272" t="s">
        <v>7</v>
      </c>
      <c r="C31" s="319">
        <f>E31+G31</f>
        <v>770861</v>
      </c>
      <c r="D31" s="360">
        <f t="shared" si="0"/>
        <v>567024</v>
      </c>
      <c r="E31" s="386">
        <v>558517</v>
      </c>
      <c r="F31" s="360">
        <v>406962</v>
      </c>
      <c r="G31" s="321">
        <v>212344</v>
      </c>
      <c r="H31" s="298">
        <f>H19+H23+H29+H30</f>
        <v>160062</v>
      </c>
      <c r="I31" s="300"/>
      <c r="J31" s="294"/>
      <c r="K31" s="340">
        <v>36396</v>
      </c>
      <c r="L31" s="298">
        <f>L19+L23+L29+L30</f>
        <v>24780</v>
      </c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3"/>
      <c r="CC31" s="273"/>
      <c r="CD31" s="273"/>
    </row>
    <row r="32" spans="1:82" s="280" customFormat="1" ht="27.75" customHeight="1" thickBot="1">
      <c r="A32" s="63" t="s">
        <v>82</v>
      </c>
      <c r="B32" s="272" t="s">
        <v>30</v>
      </c>
      <c r="C32" s="319">
        <f>E32+G32</f>
        <v>0</v>
      </c>
      <c r="D32" s="298">
        <f t="shared" si="0"/>
        <v>0</v>
      </c>
      <c r="E32" s="321"/>
      <c r="F32" s="298">
        <f>F34+F35</f>
        <v>0</v>
      </c>
      <c r="G32" s="335">
        <v>0</v>
      </c>
      <c r="H32" s="298">
        <f>H34+H35</f>
        <v>0</v>
      </c>
      <c r="I32" s="300"/>
      <c r="J32" s="294"/>
      <c r="K32" s="348">
        <v>0</v>
      </c>
      <c r="L32" s="298">
        <f>L34+L35</f>
        <v>0</v>
      </c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3"/>
      <c r="BZ32" s="273"/>
      <c r="CA32" s="273"/>
      <c r="CB32" s="273"/>
      <c r="CC32" s="273"/>
      <c r="CD32" s="273"/>
    </row>
    <row r="33" spans="1:82" s="282" customFormat="1" ht="12.75" customHeight="1">
      <c r="A33" s="65" t="s">
        <v>32</v>
      </c>
      <c r="B33" s="281"/>
      <c r="C33" s="322"/>
      <c r="D33" s="308">
        <f t="shared" si="0"/>
        <v>0</v>
      </c>
      <c r="E33" s="322"/>
      <c r="F33" s="308"/>
      <c r="G33" s="322"/>
      <c r="H33" s="308"/>
      <c r="I33" s="303"/>
      <c r="J33" s="295"/>
      <c r="K33" s="341"/>
      <c r="L33" s="308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</row>
    <row r="34" spans="1:82" s="282" customFormat="1" ht="27" customHeight="1">
      <c r="A34" s="67" t="s">
        <v>151</v>
      </c>
      <c r="B34" s="275" t="s">
        <v>69</v>
      </c>
      <c r="C34" s="323" t="s">
        <v>6</v>
      </c>
      <c r="D34" s="304">
        <f t="shared" si="0"/>
        <v>0</v>
      </c>
      <c r="E34" s="323" t="s">
        <v>6</v>
      </c>
      <c r="F34" s="304"/>
      <c r="G34" s="323" t="s">
        <v>6</v>
      </c>
      <c r="H34" s="304"/>
      <c r="I34" s="307"/>
      <c r="J34" s="296"/>
      <c r="K34" s="342" t="s">
        <v>6</v>
      </c>
      <c r="L34" s="304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</row>
    <row r="35" spans="1:82" s="282" customFormat="1" ht="15.75" customHeight="1">
      <c r="A35" s="67" t="s">
        <v>152</v>
      </c>
      <c r="B35" s="275" t="s">
        <v>70</v>
      </c>
      <c r="C35" s="324" t="s">
        <v>6</v>
      </c>
      <c r="D35" s="304">
        <f t="shared" si="0"/>
        <v>0</v>
      </c>
      <c r="E35" s="324" t="s">
        <v>6</v>
      </c>
      <c r="F35" s="325"/>
      <c r="G35" s="324" t="s">
        <v>6</v>
      </c>
      <c r="H35" s="304">
        <v>0</v>
      </c>
      <c r="I35" s="307"/>
      <c r="J35" s="296"/>
      <c r="K35" s="343" t="s">
        <v>6</v>
      </c>
      <c r="L35" s="304">
        <v>0</v>
      </c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</row>
    <row r="36" spans="1:82" s="282" customFormat="1" ht="12" customHeight="1">
      <c r="A36" s="65" t="s">
        <v>80</v>
      </c>
      <c r="B36" s="274"/>
      <c r="C36" s="326"/>
      <c r="D36" s="308">
        <f t="shared" si="0"/>
        <v>0</v>
      </c>
      <c r="E36" s="326"/>
      <c r="F36" s="327"/>
      <c r="G36" s="326"/>
      <c r="H36" s="308"/>
      <c r="I36" s="303"/>
      <c r="J36" s="297"/>
      <c r="K36" s="344"/>
      <c r="L36" s="308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</row>
    <row r="37" spans="1:82" s="282" customFormat="1" ht="24" customHeight="1">
      <c r="A37" s="73" t="s">
        <v>153</v>
      </c>
      <c r="B37" s="283" t="s">
        <v>71</v>
      </c>
      <c r="C37" s="323" t="s">
        <v>6</v>
      </c>
      <c r="D37" s="304">
        <f t="shared" si="0"/>
        <v>0</v>
      </c>
      <c r="E37" s="323" t="s">
        <v>6</v>
      </c>
      <c r="F37" s="325"/>
      <c r="G37" s="323" t="s">
        <v>6</v>
      </c>
      <c r="H37" s="304">
        <v>0</v>
      </c>
      <c r="I37" s="307"/>
      <c r="J37" s="295"/>
      <c r="K37" s="342" t="s">
        <v>6</v>
      </c>
      <c r="L37" s="304">
        <v>0</v>
      </c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</row>
    <row r="38" spans="1:82" s="282" customFormat="1" ht="26.25" customHeight="1" thickBot="1">
      <c r="A38" s="77" t="s">
        <v>154</v>
      </c>
      <c r="B38" s="279" t="s">
        <v>72</v>
      </c>
      <c r="C38" s="326" t="s">
        <v>6</v>
      </c>
      <c r="D38" s="328">
        <f t="shared" si="0"/>
        <v>0</v>
      </c>
      <c r="E38" s="326" t="s">
        <v>6</v>
      </c>
      <c r="F38" s="328"/>
      <c r="G38" s="326" t="s">
        <v>6</v>
      </c>
      <c r="H38" s="328"/>
      <c r="I38" s="303"/>
      <c r="J38" s="295"/>
      <c r="K38" s="344" t="s">
        <v>6</v>
      </c>
      <c r="L38" s="328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</row>
    <row r="39" spans="1:82" s="280" customFormat="1" ht="27" customHeight="1" thickBot="1">
      <c r="A39" s="63" t="s">
        <v>83</v>
      </c>
      <c r="B39" s="272" t="s">
        <v>8</v>
      </c>
      <c r="C39" s="319">
        <f>E39+G39</f>
        <v>482527</v>
      </c>
      <c r="D39" s="298">
        <f t="shared" si="0"/>
        <v>270304</v>
      </c>
      <c r="E39" s="321">
        <v>418399</v>
      </c>
      <c r="F39" s="320">
        <v>223178</v>
      </c>
      <c r="G39" s="321">
        <v>64128</v>
      </c>
      <c r="H39" s="320">
        <v>47126</v>
      </c>
      <c r="I39" s="300"/>
      <c r="J39" s="294"/>
      <c r="K39" s="340">
        <v>10992</v>
      </c>
      <c r="L39" s="320">
        <v>7121</v>
      </c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3"/>
      <c r="BQ39" s="273"/>
      <c r="BR39" s="273"/>
      <c r="BS39" s="273"/>
      <c r="BT39" s="273"/>
      <c r="BU39" s="273"/>
      <c r="BV39" s="273"/>
      <c r="BW39" s="273"/>
      <c r="BX39" s="273"/>
      <c r="BY39" s="273"/>
      <c r="BZ39" s="273"/>
      <c r="CA39" s="273"/>
      <c r="CB39" s="273"/>
      <c r="CC39" s="273"/>
      <c r="CD39" s="273"/>
    </row>
    <row r="40" spans="1:82" s="282" customFormat="1" ht="14.25" customHeight="1">
      <c r="A40" s="65" t="s">
        <v>33</v>
      </c>
      <c r="B40" s="277"/>
      <c r="C40" s="322"/>
      <c r="D40" s="308">
        <f t="shared" si="0"/>
        <v>0</v>
      </c>
      <c r="E40" s="322"/>
      <c r="F40" s="308"/>
      <c r="G40" s="322"/>
      <c r="H40" s="308"/>
      <c r="I40" s="303"/>
      <c r="J40" s="295"/>
      <c r="K40" s="341"/>
      <c r="L40" s="308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</row>
    <row r="41" spans="1:82" s="282" customFormat="1" ht="26.25" customHeight="1">
      <c r="A41" s="67" t="s">
        <v>155</v>
      </c>
      <c r="B41" s="275" t="s">
        <v>64</v>
      </c>
      <c r="C41" s="329" t="s">
        <v>6</v>
      </c>
      <c r="D41" s="330">
        <f t="shared" si="0"/>
        <v>0</v>
      </c>
      <c r="E41" s="329" t="s">
        <v>6</v>
      </c>
      <c r="F41" s="330">
        <f>F43+F44</f>
        <v>0</v>
      </c>
      <c r="G41" s="329" t="s">
        <v>6</v>
      </c>
      <c r="H41" s="330">
        <f>H43+H44</f>
        <v>0</v>
      </c>
      <c r="I41" s="307"/>
      <c r="J41" s="295"/>
      <c r="K41" s="345" t="s">
        <v>6</v>
      </c>
      <c r="L41" s="330">
        <f>L43+L44</f>
        <v>0</v>
      </c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</row>
    <row r="42" spans="1:82" s="282" customFormat="1" ht="12.75" customHeight="1">
      <c r="A42" s="77" t="s">
        <v>34</v>
      </c>
      <c r="B42" s="279"/>
      <c r="C42" s="331"/>
      <c r="D42" s="332">
        <f t="shared" si="0"/>
        <v>0</v>
      </c>
      <c r="E42" s="331"/>
      <c r="F42" s="332"/>
      <c r="G42" s="331"/>
      <c r="H42" s="332"/>
      <c r="I42" s="303"/>
      <c r="J42" s="297"/>
      <c r="K42" s="346"/>
      <c r="L42" s="332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</row>
    <row r="43" spans="1:82" s="282" customFormat="1" ht="18" customHeight="1">
      <c r="A43" s="73" t="s">
        <v>153</v>
      </c>
      <c r="B43" s="283" t="s">
        <v>65</v>
      </c>
      <c r="C43" s="323" t="s">
        <v>6</v>
      </c>
      <c r="D43" s="304">
        <f t="shared" si="0"/>
        <v>0</v>
      </c>
      <c r="E43" s="323" t="s">
        <v>6</v>
      </c>
      <c r="F43" s="304"/>
      <c r="G43" s="323" t="s">
        <v>6</v>
      </c>
      <c r="H43" s="304"/>
      <c r="I43" s="307"/>
      <c r="J43" s="295"/>
      <c r="K43" s="342" t="s">
        <v>6</v>
      </c>
      <c r="L43" s="304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</row>
    <row r="44" spans="1:82" s="282" customFormat="1" ht="28.5" customHeight="1">
      <c r="A44" s="78" t="s">
        <v>154</v>
      </c>
      <c r="B44" s="283" t="s">
        <v>66</v>
      </c>
      <c r="C44" s="324" t="s">
        <v>6</v>
      </c>
      <c r="D44" s="312">
        <f t="shared" si="0"/>
        <v>0</v>
      </c>
      <c r="E44" s="324" t="s">
        <v>6</v>
      </c>
      <c r="F44" s="312"/>
      <c r="G44" s="324" t="s">
        <v>6</v>
      </c>
      <c r="H44" s="312"/>
      <c r="I44" s="315"/>
      <c r="J44" s="295"/>
      <c r="K44" s="343" t="s">
        <v>6</v>
      </c>
      <c r="L44" s="312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</row>
    <row r="45" spans="1:82" s="282" customFormat="1" ht="18" customHeight="1" thickBot="1">
      <c r="A45" s="65" t="s">
        <v>156</v>
      </c>
      <c r="B45" s="276" t="s">
        <v>67</v>
      </c>
      <c r="C45" s="322" t="s">
        <v>6</v>
      </c>
      <c r="D45" s="308">
        <f t="shared" si="0"/>
        <v>36024</v>
      </c>
      <c r="E45" s="322" t="s">
        <v>6</v>
      </c>
      <c r="F45" s="327">
        <v>36024</v>
      </c>
      <c r="G45" s="322" t="s">
        <v>6</v>
      </c>
      <c r="H45" s="308"/>
      <c r="I45" s="310"/>
      <c r="J45" s="295"/>
      <c r="K45" s="341" t="s">
        <v>6</v>
      </c>
      <c r="L45" s="308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</row>
    <row r="46" spans="1:82" s="280" customFormat="1" ht="36.75" customHeight="1" thickBot="1">
      <c r="A46" s="63" t="s">
        <v>84</v>
      </c>
      <c r="B46" s="272" t="s">
        <v>9</v>
      </c>
      <c r="C46" s="319">
        <f>E46+G46</f>
        <v>1253388</v>
      </c>
      <c r="D46" s="298">
        <f t="shared" si="0"/>
        <v>837328</v>
      </c>
      <c r="E46" s="319">
        <f>E31+E32+E39</f>
        <v>976916</v>
      </c>
      <c r="F46" s="298">
        <f>F31+F32+F39</f>
        <v>630140</v>
      </c>
      <c r="G46" s="319">
        <f>G31+G32+G39</f>
        <v>276472</v>
      </c>
      <c r="H46" s="298">
        <f>H31+H32+H39</f>
        <v>207188</v>
      </c>
      <c r="I46" s="300"/>
      <c r="J46" s="294"/>
      <c r="K46" s="339">
        <f>K31+K32+K39</f>
        <v>47388</v>
      </c>
      <c r="L46" s="360">
        <f>L31+L32+L39</f>
        <v>31901</v>
      </c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273"/>
      <c r="BW46" s="273"/>
      <c r="BX46" s="273"/>
      <c r="BY46" s="273"/>
      <c r="BZ46" s="273"/>
      <c r="CA46" s="273"/>
      <c r="CB46" s="273"/>
      <c r="CC46" s="273"/>
      <c r="CD46" s="273"/>
    </row>
  </sheetData>
  <sheetProtection/>
  <mergeCells count="19">
    <mergeCell ref="A14:L14"/>
    <mergeCell ref="A15:A17"/>
    <mergeCell ref="B15:B17"/>
    <mergeCell ref="E16:F16"/>
    <mergeCell ref="G16:H16"/>
    <mergeCell ref="I16:J16"/>
    <mergeCell ref="K16:L16"/>
    <mergeCell ref="C15:L15"/>
    <mergeCell ref="C16:D16"/>
    <mergeCell ref="F1:I1"/>
    <mergeCell ref="H2:I2"/>
    <mergeCell ref="H3:I3"/>
    <mergeCell ref="A4:G4"/>
    <mergeCell ref="H4:I4"/>
    <mergeCell ref="I8:I9"/>
    <mergeCell ref="A5:G5"/>
    <mergeCell ref="A6:G6"/>
    <mergeCell ref="A7:G7"/>
    <mergeCell ref="A8:H9"/>
  </mergeCells>
  <printOptions/>
  <pageMargins left="0" right="0" top="0" bottom="0" header="0.5118110236220472" footer="0.5118110236220472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D46"/>
  <sheetViews>
    <sheetView zoomScale="75" zoomScaleNormal="75" workbookViewId="0" topLeftCell="A19">
      <selection activeCell="H39" sqref="H39"/>
    </sheetView>
  </sheetViews>
  <sheetFormatPr defaultColWidth="9.00390625" defaultRowHeight="12.75"/>
  <cols>
    <col min="1" max="1" width="79.25390625" style="284" customWidth="1"/>
    <col min="2" max="2" width="7.00390625" style="284" customWidth="1"/>
    <col min="3" max="3" width="14.625" style="284" customWidth="1"/>
    <col min="4" max="4" width="14.375" style="284" customWidth="1"/>
    <col min="5" max="5" width="15.625" style="284" customWidth="1"/>
    <col min="6" max="6" width="14.625" style="284" customWidth="1"/>
    <col min="7" max="7" width="14.25390625" style="284" customWidth="1"/>
    <col min="8" max="8" width="16.125" style="284" customWidth="1"/>
    <col min="9" max="9" width="14.00390625" style="284" customWidth="1"/>
    <col min="10" max="10" width="14.75390625" style="284" customWidth="1"/>
    <col min="11" max="11" width="15.125" style="284" customWidth="1"/>
    <col min="12" max="12" width="17.875" style="284" customWidth="1"/>
    <col min="13" max="16384" width="9.125" style="284" customWidth="1"/>
  </cols>
  <sheetData>
    <row r="1" spans="1:9" s="253" customFormat="1" ht="14.25">
      <c r="A1" s="245"/>
      <c r="B1" s="252"/>
      <c r="C1" s="252"/>
      <c r="F1" s="434"/>
      <c r="G1" s="434"/>
      <c r="H1" s="434"/>
      <c r="I1" s="434"/>
    </row>
    <row r="2" spans="1:10" s="253" customFormat="1" ht="10.5" customHeight="1">
      <c r="A2" s="245"/>
      <c r="B2" s="245"/>
      <c r="C2" s="245"/>
      <c r="D2" s="245"/>
      <c r="E2" s="245"/>
      <c r="F2" s="245"/>
      <c r="G2" s="245"/>
      <c r="H2" s="435" t="s">
        <v>99</v>
      </c>
      <c r="I2" s="435"/>
      <c r="J2" s="245"/>
    </row>
    <row r="3" spans="1:10" s="253" customFormat="1" ht="11.25" customHeight="1">
      <c r="A3" s="245"/>
      <c r="B3" s="245"/>
      <c r="C3" s="245"/>
      <c r="D3" s="245"/>
      <c r="E3" s="245"/>
      <c r="F3" s="245"/>
      <c r="G3" s="245"/>
      <c r="H3" s="436" t="s">
        <v>100</v>
      </c>
      <c r="I3" s="436"/>
      <c r="J3" s="245"/>
    </row>
    <row r="4" spans="1:9" s="253" customFormat="1" ht="9.75" customHeight="1">
      <c r="A4" s="437" t="s">
        <v>101</v>
      </c>
      <c r="B4" s="437"/>
      <c r="C4" s="437"/>
      <c r="D4" s="437"/>
      <c r="E4" s="437"/>
      <c r="F4" s="437"/>
      <c r="G4" s="437"/>
      <c r="H4" s="436" t="s">
        <v>102</v>
      </c>
      <c r="I4" s="436"/>
    </row>
    <row r="5" spans="1:10" s="253" customFormat="1" ht="12.75" customHeight="1" thickBot="1">
      <c r="A5" s="437" t="s">
        <v>103</v>
      </c>
      <c r="B5" s="437"/>
      <c r="C5" s="437"/>
      <c r="D5" s="437"/>
      <c r="E5" s="437"/>
      <c r="F5" s="437"/>
      <c r="G5" s="437"/>
      <c r="J5" s="254" t="s">
        <v>104</v>
      </c>
    </row>
    <row r="6" spans="1:10" s="253" customFormat="1" ht="11.25" customHeight="1" thickBot="1">
      <c r="A6" s="437"/>
      <c r="B6" s="437"/>
      <c r="C6" s="437"/>
      <c r="D6" s="437"/>
      <c r="E6" s="437"/>
      <c r="F6" s="437"/>
      <c r="G6" s="437"/>
      <c r="H6" s="255" t="s">
        <v>105</v>
      </c>
      <c r="I6" s="170" t="s">
        <v>106</v>
      </c>
      <c r="J6" s="256" t="s">
        <v>107</v>
      </c>
    </row>
    <row r="7" spans="1:11" s="253" customFormat="1" ht="16.5" customHeight="1">
      <c r="A7" s="435" t="s">
        <v>167</v>
      </c>
      <c r="B7" s="435"/>
      <c r="C7" s="435"/>
      <c r="D7" s="435"/>
      <c r="E7" s="435"/>
      <c r="F7" s="435"/>
      <c r="G7" s="435"/>
      <c r="H7" s="257"/>
      <c r="I7" s="181" t="s">
        <v>108</v>
      </c>
      <c r="J7" s="256" t="s">
        <v>168</v>
      </c>
      <c r="K7" s="258"/>
    </row>
    <row r="8" spans="1:11" s="261" customFormat="1" ht="6" customHeight="1">
      <c r="A8" s="439" t="s">
        <v>121</v>
      </c>
      <c r="B8" s="439"/>
      <c r="C8" s="439"/>
      <c r="D8" s="439"/>
      <c r="E8" s="439"/>
      <c r="F8" s="439"/>
      <c r="G8" s="439"/>
      <c r="H8" s="439"/>
      <c r="I8" s="438" t="s">
        <v>109</v>
      </c>
      <c r="J8" s="259"/>
      <c r="K8" s="260"/>
    </row>
    <row r="9" spans="1:11" s="261" customFormat="1" ht="10.5" customHeight="1">
      <c r="A9" s="439"/>
      <c r="B9" s="439"/>
      <c r="C9" s="439"/>
      <c r="D9" s="439"/>
      <c r="E9" s="439"/>
      <c r="F9" s="439"/>
      <c r="G9" s="439"/>
      <c r="H9" s="439"/>
      <c r="I9" s="438"/>
      <c r="J9" s="262"/>
      <c r="K9" s="260"/>
    </row>
    <row r="10" spans="1:11" s="261" customFormat="1" ht="14.25" customHeight="1">
      <c r="A10" s="263" t="s">
        <v>163</v>
      </c>
      <c r="B10" s="264"/>
      <c r="C10" s="264"/>
      <c r="D10" s="263"/>
      <c r="E10" s="263"/>
      <c r="F10" s="263"/>
      <c r="G10" s="263"/>
      <c r="H10" s="263"/>
      <c r="I10" s="168" t="s">
        <v>106</v>
      </c>
      <c r="J10" s="265" t="s">
        <v>110</v>
      </c>
      <c r="K10" s="260"/>
    </row>
    <row r="11" spans="1:11" s="261" customFormat="1" ht="12" customHeight="1">
      <c r="A11" s="168" t="s">
        <v>111</v>
      </c>
      <c r="B11" s="264"/>
      <c r="C11" s="264"/>
      <c r="D11" s="263"/>
      <c r="E11" s="263"/>
      <c r="F11" s="263"/>
      <c r="G11" s="263"/>
      <c r="H11" s="263"/>
      <c r="I11" s="263" t="s">
        <v>112</v>
      </c>
      <c r="J11" s="265" t="s">
        <v>113</v>
      </c>
      <c r="K11" s="260"/>
    </row>
    <row r="12" spans="1:11" s="261" customFormat="1" ht="12" customHeight="1">
      <c r="A12" s="168" t="s">
        <v>114</v>
      </c>
      <c r="B12" s="264"/>
      <c r="C12" s="264"/>
      <c r="D12" s="263"/>
      <c r="E12" s="263"/>
      <c r="F12" s="263"/>
      <c r="G12" s="263"/>
      <c r="H12" s="263"/>
      <c r="I12" s="263" t="s">
        <v>112</v>
      </c>
      <c r="J12" s="265" t="s">
        <v>115</v>
      </c>
      <c r="K12" s="260"/>
    </row>
    <row r="13" spans="1:11" s="261" customFormat="1" ht="14.25" customHeight="1" thickBot="1">
      <c r="A13" s="168" t="s">
        <v>116</v>
      </c>
      <c r="B13" s="264"/>
      <c r="C13" s="264"/>
      <c r="D13" s="263"/>
      <c r="E13" s="263"/>
      <c r="F13" s="263"/>
      <c r="G13" s="263"/>
      <c r="H13" s="263"/>
      <c r="I13" s="263" t="s">
        <v>112</v>
      </c>
      <c r="J13" s="266" t="s">
        <v>117</v>
      </c>
      <c r="K13" s="260"/>
    </row>
    <row r="14" spans="1:12" s="253" customFormat="1" ht="17.25" customHeight="1" thickBot="1">
      <c r="A14" s="422" t="s">
        <v>42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</row>
    <row r="15" spans="1:12" s="261" customFormat="1" ht="15" customHeight="1" thickBot="1">
      <c r="A15" s="423" t="s">
        <v>3</v>
      </c>
      <c r="B15" s="424" t="s">
        <v>0</v>
      </c>
      <c r="C15" s="429" t="s">
        <v>37</v>
      </c>
      <c r="D15" s="430"/>
      <c r="E15" s="430"/>
      <c r="F15" s="430"/>
      <c r="G15" s="430"/>
      <c r="H15" s="430"/>
      <c r="I15" s="430"/>
      <c r="J15" s="430"/>
      <c r="K15" s="430"/>
      <c r="L15" s="431"/>
    </row>
    <row r="16" spans="1:12" s="253" customFormat="1" ht="106.5" customHeight="1" thickBot="1">
      <c r="A16" s="423"/>
      <c r="B16" s="424"/>
      <c r="C16" s="432" t="s">
        <v>96</v>
      </c>
      <c r="D16" s="433"/>
      <c r="E16" s="425" t="s">
        <v>90</v>
      </c>
      <c r="F16" s="426"/>
      <c r="G16" s="427" t="s">
        <v>131</v>
      </c>
      <c r="H16" s="428"/>
      <c r="I16" s="426"/>
      <c r="J16" s="426"/>
      <c r="K16" s="426" t="s">
        <v>157</v>
      </c>
      <c r="L16" s="426"/>
    </row>
    <row r="17" spans="1:12" s="253" customFormat="1" ht="47.25" customHeight="1" thickBot="1">
      <c r="A17" s="423"/>
      <c r="B17" s="424"/>
      <c r="C17" s="268" t="s">
        <v>1</v>
      </c>
      <c r="D17" s="267" t="s">
        <v>2</v>
      </c>
      <c r="E17" s="268" t="s">
        <v>1</v>
      </c>
      <c r="F17" s="267" t="s">
        <v>2</v>
      </c>
      <c r="G17" s="267" t="s">
        <v>1</v>
      </c>
      <c r="H17" s="267" t="s">
        <v>2</v>
      </c>
      <c r="I17" s="267" t="s">
        <v>1</v>
      </c>
      <c r="J17" s="337" t="s">
        <v>2</v>
      </c>
      <c r="K17" s="267" t="s">
        <v>1</v>
      </c>
      <c r="L17" s="267" t="s">
        <v>2</v>
      </c>
    </row>
    <row r="18" spans="1:12" s="253" customFormat="1" ht="13.5" customHeight="1" thickBot="1">
      <c r="A18" s="269">
        <v>1</v>
      </c>
      <c r="B18" s="270" t="s">
        <v>4</v>
      </c>
      <c r="C18" s="271" t="s">
        <v>5</v>
      </c>
      <c r="D18" s="269">
        <v>4</v>
      </c>
      <c r="E18" s="269">
        <v>5</v>
      </c>
      <c r="F18" s="269">
        <v>6</v>
      </c>
      <c r="G18" s="269">
        <v>7</v>
      </c>
      <c r="H18" s="269">
        <v>8</v>
      </c>
      <c r="I18" s="269">
        <v>9</v>
      </c>
      <c r="J18" s="338">
        <v>10</v>
      </c>
      <c r="K18" s="269">
        <v>11</v>
      </c>
      <c r="L18" s="269">
        <v>12</v>
      </c>
    </row>
    <row r="19" spans="1:12" s="273" customFormat="1" ht="33" customHeight="1" thickBot="1">
      <c r="A19" s="63" t="s">
        <v>144</v>
      </c>
      <c r="B19" s="272" t="s">
        <v>10</v>
      </c>
      <c r="C19" s="298" t="s">
        <v>6</v>
      </c>
      <c r="D19" s="299">
        <f aca="true" t="shared" si="0" ref="D19:D26">F19+H19</f>
        <v>292134</v>
      </c>
      <c r="E19" s="298" t="s">
        <v>6</v>
      </c>
      <c r="F19" s="299">
        <f>F21+F22</f>
        <v>0</v>
      </c>
      <c r="G19" s="298" t="s">
        <v>6</v>
      </c>
      <c r="H19" s="299">
        <f>H21+H22</f>
        <v>292134</v>
      </c>
      <c r="I19" s="300"/>
      <c r="J19" s="294"/>
      <c r="K19" s="298" t="s">
        <v>6</v>
      </c>
      <c r="L19" s="299">
        <f>L21+L22</f>
        <v>0</v>
      </c>
    </row>
    <row r="20" spans="1:12" s="253" customFormat="1" ht="12.75" customHeight="1">
      <c r="A20" s="65" t="s">
        <v>31</v>
      </c>
      <c r="B20" s="274"/>
      <c r="C20" s="301"/>
      <c r="D20" s="302"/>
      <c r="E20" s="301"/>
      <c r="F20" s="302"/>
      <c r="G20" s="301"/>
      <c r="H20" s="302"/>
      <c r="I20" s="303"/>
      <c r="J20" s="295"/>
      <c r="K20" s="301"/>
      <c r="L20" s="302"/>
    </row>
    <row r="21" spans="1:12" s="253" customFormat="1" ht="18" customHeight="1">
      <c r="A21" s="67" t="s">
        <v>63</v>
      </c>
      <c r="B21" s="275" t="s">
        <v>26</v>
      </c>
      <c r="C21" s="304" t="s">
        <v>6</v>
      </c>
      <c r="D21" s="305">
        <f t="shared" si="0"/>
        <v>292134</v>
      </c>
      <c r="E21" s="304" t="s">
        <v>6</v>
      </c>
      <c r="F21" s="305"/>
      <c r="G21" s="304" t="s">
        <v>6</v>
      </c>
      <c r="H21" s="306">
        <v>292134</v>
      </c>
      <c r="I21" s="307"/>
      <c r="J21" s="295"/>
      <c r="K21" s="304" t="s">
        <v>6</v>
      </c>
      <c r="L21" s="306"/>
    </row>
    <row r="22" spans="1:12" s="253" customFormat="1" ht="27" customHeight="1" thickBot="1">
      <c r="A22" s="69" t="s">
        <v>145</v>
      </c>
      <c r="B22" s="276" t="s">
        <v>27</v>
      </c>
      <c r="C22" s="308" t="s">
        <v>6</v>
      </c>
      <c r="D22" s="309">
        <f t="shared" si="0"/>
        <v>0</v>
      </c>
      <c r="E22" s="308" t="s">
        <v>6</v>
      </c>
      <c r="F22" s="309"/>
      <c r="G22" s="308" t="s">
        <v>6</v>
      </c>
      <c r="H22" s="309"/>
      <c r="I22" s="310"/>
      <c r="J22" s="295"/>
      <c r="K22" s="308" t="s">
        <v>6</v>
      </c>
      <c r="L22" s="309"/>
    </row>
    <row r="23" spans="1:12" s="273" customFormat="1" ht="33.75" customHeight="1" thickBot="1">
      <c r="A23" s="63" t="s">
        <v>146</v>
      </c>
      <c r="B23" s="272" t="s">
        <v>11</v>
      </c>
      <c r="C23" s="298" t="s">
        <v>6</v>
      </c>
      <c r="D23" s="311">
        <f t="shared" si="0"/>
        <v>321095</v>
      </c>
      <c r="E23" s="298" t="s">
        <v>6</v>
      </c>
      <c r="F23" s="311">
        <f>F25+F26</f>
        <v>321095</v>
      </c>
      <c r="G23" s="298" t="s">
        <v>6</v>
      </c>
      <c r="H23" s="311">
        <f>H25+H26+H28</f>
        <v>0</v>
      </c>
      <c r="I23" s="300"/>
      <c r="J23" s="294"/>
      <c r="K23" s="298" t="s">
        <v>6</v>
      </c>
      <c r="L23" s="311">
        <f>L25+L26+L28</f>
        <v>0</v>
      </c>
    </row>
    <row r="24" spans="1:12" s="253" customFormat="1" ht="13.5" customHeight="1">
      <c r="A24" s="65" t="s">
        <v>41</v>
      </c>
      <c r="B24" s="277"/>
      <c r="C24" s="301"/>
      <c r="D24" s="302">
        <f t="shared" si="0"/>
        <v>0</v>
      </c>
      <c r="E24" s="301"/>
      <c r="F24" s="302"/>
      <c r="G24" s="301"/>
      <c r="H24" s="302"/>
      <c r="I24" s="303"/>
      <c r="J24" s="295"/>
      <c r="K24" s="301"/>
      <c r="L24" s="302"/>
    </row>
    <row r="25" spans="1:12" s="253" customFormat="1" ht="14.25" customHeight="1">
      <c r="A25" s="67" t="s">
        <v>68</v>
      </c>
      <c r="B25" s="275" t="s">
        <v>14</v>
      </c>
      <c r="C25" s="304" t="s">
        <v>6</v>
      </c>
      <c r="D25" s="305">
        <f t="shared" si="0"/>
        <v>76110</v>
      </c>
      <c r="E25" s="304" t="s">
        <v>6</v>
      </c>
      <c r="F25" s="306">
        <v>76110</v>
      </c>
      <c r="G25" s="304" t="s">
        <v>6</v>
      </c>
      <c r="H25" s="305"/>
      <c r="I25" s="307"/>
      <c r="J25" s="296"/>
      <c r="K25" s="304" t="s">
        <v>6</v>
      </c>
      <c r="L25" s="305"/>
    </row>
    <row r="26" spans="1:12" s="253" customFormat="1" ht="13.5" customHeight="1">
      <c r="A26" s="67" t="s">
        <v>28</v>
      </c>
      <c r="B26" s="278" t="s">
        <v>15</v>
      </c>
      <c r="C26" s="312" t="s">
        <v>6</v>
      </c>
      <c r="D26" s="313">
        <f t="shared" si="0"/>
        <v>244985</v>
      </c>
      <c r="E26" s="312" t="s">
        <v>6</v>
      </c>
      <c r="F26" s="314">
        <v>244985</v>
      </c>
      <c r="G26" s="312" t="s">
        <v>6</v>
      </c>
      <c r="H26" s="313"/>
      <c r="I26" s="303"/>
      <c r="J26" s="296"/>
      <c r="K26" s="312" t="s">
        <v>6</v>
      </c>
      <c r="L26" s="313"/>
    </row>
    <row r="27" spans="1:12" s="253" customFormat="1" ht="12.75" customHeight="1">
      <c r="A27" s="73" t="s">
        <v>147</v>
      </c>
      <c r="B27" s="279" t="s">
        <v>16</v>
      </c>
      <c r="C27" s="312" t="s">
        <v>6</v>
      </c>
      <c r="D27" s="313">
        <f>F27</f>
        <v>57082</v>
      </c>
      <c r="E27" s="312" t="s">
        <v>6</v>
      </c>
      <c r="F27" s="314">
        <v>57082</v>
      </c>
      <c r="G27" s="312" t="s">
        <v>6</v>
      </c>
      <c r="H27" s="313"/>
      <c r="I27" s="315"/>
      <c r="J27" s="296"/>
      <c r="K27" s="312" t="s">
        <v>6</v>
      </c>
      <c r="L27" s="313"/>
    </row>
    <row r="28" spans="1:12" s="253" customFormat="1" ht="28.5" customHeight="1" thickBot="1">
      <c r="A28" s="69" t="s">
        <v>145</v>
      </c>
      <c r="B28" s="276" t="s">
        <v>29</v>
      </c>
      <c r="C28" s="316" t="s">
        <v>6</v>
      </c>
      <c r="D28" s="317">
        <f aca="true" t="shared" si="1" ref="D28:D45">F28+H28</f>
        <v>0</v>
      </c>
      <c r="E28" s="316" t="s">
        <v>6</v>
      </c>
      <c r="F28" s="318"/>
      <c r="G28" s="316" t="s">
        <v>6</v>
      </c>
      <c r="H28" s="317"/>
      <c r="I28" s="310"/>
      <c r="J28" s="296"/>
      <c r="K28" s="316" t="s">
        <v>6</v>
      </c>
      <c r="L28" s="317"/>
    </row>
    <row r="29" spans="1:12" s="359" customFormat="1" ht="40.5" customHeight="1" thickBot="1">
      <c r="A29" s="351" t="s">
        <v>148</v>
      </c>
      <c r="B29" s="352" t="s">
        <v>12</v>
      </c>
      <c r="C29" s="319" t="s">
        <v>6</v>
      </c>
      <c r="D29" s="298">
        <f>F29+H29+L29</f>
        <v>104322</v>
      </c>
      <c r="E29" s="319" t="s">
        <v>6</v>
      </c>
      <c r="F29" s="597">
        <v>66322</v>
      </c>
      <c r="G29" s="319" t="s">
        <v>6</v>
      </c>
      <c r="H29" s="298"/>
      <c r="I29" s="300"/>
      <c r="J29" s="294"/>
      <c r="K29" s="339" t="s">
        <v>6</v>
      </c>
      <c r="L29" s="298">
        <v>38000</v>
      </c>
    </row>
    <row r="30" spans="1:12" s="273" customFormat="1" ht="54" customHeight="1" thickBot="1">
      <c r="A30" s="293" t="s">
        <v>149</v>
      </c>
      <c r="B30" s="272" t="s">
        <v>13</v>
      </c>
      <c r="C30" s="319" t="s">
        <v>6</v>
      </c>
      <c r="D30" s="298">
        <f t="shared" si="1"/>
        <v>160545</v>
      </c>
      <c r="E30" s="319" t="s">
        <v>6</v>
      </c>
      <c r="F30" s="320">
        <v>160545</v>
      </c>
      <c r="G30" s="319" t="s">
        <v>6</v>
      </c>
      <c r="H30" s="298"/>
      <c r="I30" s="300"/>
      <c r="J30" s="294"/>
      <c r="K30" s="339" t="s">
        <v>6</v>
      </c>
      <c r="L30" s="298"/>
    </row>
    <row r="31" spans="1:82" s="280" customFormat="1" ht="38.25" customHeight="1" thickBot="1">
      <c r="A31" s="63" t="s">
        <v>150</v>
      </c>
      <c r="B31" s="272" t="s">
        <v>7</v>
      </c>
      <c r="C31" s="319">
        <f>E31+G31+K31</f>
        <v>878096</v>
      </c>
      <c r="D31" s="298">
        <f>F31+H31+L31</f>
        <v>878096</v>
      </c>
      <c r="E31" s="321">
        <v>547962</v>
      </c>
      <c r="F31" s="298">
        <f>F19+F23+F29+F30</f>
        <v>547962</v>
      </c>
      <c r="G31" s="321">
        <v>292134</v>
      </c>
      <c r="H31" s="298">
        <f>H19+H23+H29+H30</f>
        <v>292134</v>
      </c>
      <c r="I31" s="300"/>
      <c r="J31" s="294"/>
      <c r="K31" s="340">
        <v>38000</v>
      </c>
      <c r="L31" s="298">
        <f>L29</f>
        <v>38000</v>
      </c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3"/>
      <c r="CC31" s="273"/>
      <c r="CD31" s="273"/>
    </row>
    <row r="32" spans="1:82" s="280" customFormat="1" ht="27.75" customHeight="1" thickBot="1">
      <c r="A32" s="63" t="s">
        <v>82</v>
      </c>
      <c r="B32" s="272" t="s">
        <v>30</v>
      </c>
      <c r="C32" s="319">
        <f>E32+G32</f>
        <v>0</v>
      </c>
      <c r="D32" s="298">
        <f t="shared" si="1"/>
        <v>0</v>
      </c>
      <c r="E32" s="321"/>
      <c r="F32" s="298">
        <f>F34+F35</f>
        <v>0</v>
      </c>
      <c r="G32" s="319">
        <v>0</v>
      </c>
      <c r="H32" s="298">
        <f>H34+H35</f>
        <v>0</v>
      </c>
      <c r="I32" s="300"/>
      <c r="J32" s="294"/>
      <c r="K32" s="339">
        <v>0</v>
      </c>
      <c r="L32" s="298">
        <f>L34+L35</f>
        <v>0</v>
      </c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3"/>
      <c r="BZ32" s="273"/>
      <c r="CA32" s="273"/>
      <c r="CB32" s="273"/>
      <c r="CC32" s="273"/>
      <c r="CD32" s="273"/>
    </row>
    <row r="33" spans="1:82" s="282" customFormat="1" ht="12.75" customHeight="1">
      <c r="A33" s="65" t="s">
        <v>32</v>
      </c>
      <c r="B33" s="281"/>
      <c r="C33" s="322"/>
      <c r="D33" s="308">
        <f t="shared" si="1"/>
        <v>0</v>
      </c>
      <c r="E33" s="322"/>
      <c r="F33" s="308"/>
      <c r="G33" s="322"/>
      <c r="H33" s="308"/>
      <c r="I33" s="303"/>
      <c r="J33" s="295"/>
      <c r="K33" s="341"/>
      <c r="L33" s="308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</row>
    <row r="34" spans="1:82" s="282" customFormat="1" ht="27" customHeight="1">
      <c r="A34" s="67" t="s">
        <v>151</v>
      </c>
      <c r="B34" s="275" t="s">
        <v>69</v>
      </c>
      <c r="C34" s="323" t="s">
        <v>6</v>
      </c>
      <c r="D34" s="304">
        <f t="shared" si="1"/>
        <v>0</v>
      </c>
      <c r="E34" s="323" t="s">
        <v>6</v>
      </c>
      <c r="F34" s="304"/>
      <c r="G34" s="323" t="s">
        <v>6</v>
      </c>
      <c r="H34" s="304"/>
      <c r="I34" s="307"/>
      <c r="J34" s="296"/>
      <c r="K34" s="342" t="s">
        <v>6</v>
      </c>
      <c r="L34" s="304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</row>
    <row r="35" spans="1:82" s="282" customFormat="1" ht="15.75" customHeight="1">
      <c r="A35" s="67" t="s">
        <v>152</v>
      </c>
      <c r="B35" s="275" t="s">
        <v>70</v>
      </c>
      <c r="C35" s="324" t="s">
        <v>6</v>
      </c>
      <c r="D35" s="304">
        <f t="shared" si="1"/>
        <v>0</v>
      </c>
      <c r="E35" s="324" t="s">
        <v>6</v>
      </c>
      <c r="F35" s="325"/>
      <c r="G35" s="324" t="s">
        <v>6</v>
      </c>
      <c r="H35" s="304">
        <f>H37+H38</f>
        <v>0</v>
      </c>
      <c r="I35" s="307"/>
      <c r="J35" s="296"/>
      <c r="K35" s="343" t="s">
        <v>6</v>
      </c>
      <c r="L35" s="304">
        <f>L37+L38</f>
        <v>0</v>
      </c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</row>
    <row r="36" spans="1:82" s="282" customFormat="1" ht="12" customHeight="1">
      <c r="A36" s="65" t="s">
        <v>80</v>
      </c>
      <c r="B36" s="274"/>
      <c r="C36" s="326"/>
      <c r="D36" s="308">
        <f t="shared" si="1"/>
        <v>0</v>
      </c>
      <c r="E36" s="326"/>
      <c r="F36" s="327"/>
      <c r="G36" s="326"/>
      <c r="H36" s="308"/>
      <c r="I36" s="303"/>
      <c r="J36" s="297"/>
      <c r="K36" s="344"/>
      <c r="L36" s="308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</row>
    <row r="37" spans="1:82" s="282" customFormat="1" ht="24" customHeight="1">
      <c r="A37" s="73" t="s">
        <v>153</v>
      </c>
      <c r="B37" s="283" t="s">
        <v>71</v>
      </c>
      <c r="C37" s="323" t="s">
        <v>6</v>
      </c>
      <c r="D37" s="304">
        <f t="shared" si="1"/>
        <v>0</v>
      </c>
      <c r="E37" s="323" t="s">
        <v>6</v>
      </c>
      <c r="F37" s="325"/>
      <c r="G37" s="323" t="s">
        <v>6</v>
      </c>
      <c r="H37" s="304"/>
      <c r="I37" s="307"/>
      <c r="J37" s="295"/>
      <c r="K37" s="342" t="s">
        <v>6</v>
      </c>
      <c r="L37" s="304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</row>
    <row r="38" spans="1:82" s="282" customFormat="1" ht="26.25" customHeight="1" thickBot="1">
      <c r="A38" s="77" t="s">
        <v>154</v>
      </c>
      <c r="B38" s="279" t="s">
        <v>72</v>
      </c>
      <c r="C38" s="326" t="s">
        <v>6</v>
      </c>
      <c r="D38" s="328">
        <f t="shared" si="1"/>
        <v>0</v>
      </c>
      <c r="E38" s="326" t="s">
        <v>6</v>
      </c>
      <c r="F38" s="328"/>
      <c r="G38" s="326" t="s">
        <v>6</v>
      </c>
      <c r="H38" s="328"/>
      <c r="I38" s="303"/>
      <c r="J38" s="295"/>
      <c r="K38" s="344" t="s">
        <v>6</v>
      </c>
      <c r="L38" s="328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</row>
    <row r="39" spans="1:82" s="280" customFormat="1" ht="27" customHeight="1" thickBot="1">
      <c r="A39" s="63" t="s">
        <v>83</v>
      </c>
      <c r="B39" s="272" t="s">
        <v>8</v>
      </c>
      <c r="C39" s="319">
        <f>E39+G39+K39</f>
        <v>540752</v>
      </c>
      <c r="D39" s="298">
        <f>F39+H39+L39</f>
        <v>540746</v>
      </c>
      <c r="E39" s="333">
        <v>439225</v>
      </c>
      <c r="F39" s="334">
        <v>439220</v>
      </c>
      <c r="G39" s="321">
        <v>87018</v>
      </c>
      <c r="H39" s="320">
        <v>87017</v>
      </c>
      <c r="I39" s="300"/>
      <c r="J39" s="294"/>
      <c r="K39" s="340">
        <v>14509</v>
      </c>
      <c r="L39" s="320">
        <v>14509</v>
      </c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3"/>
      <c r="BQ39" s="273"/>
      <c r="BR39" s="273"/>
      <c r="BS39" s="273"/>
      <c r="BT39" s="273"/>
      <c r="BU39" s="273"/>
      <c r="BV39" s="273"/>
      <c r="BW39" s="273"/>
      <c r="BX39" s="273"/>
      <c r="BY39" s="273"/>
      <c r="BZ39" s="273"/>
      <c r="CA39" s="273"/>
      <c r="CB39" s="273"/>
      <c r="CC39" s="273"/>
      <c r="CD39" s="273"/>
    </row>
    <row r="40" spans="1:82" s="282" customFormat="1" ht="14.25" customHeight="1">
      <c r="A40" s="65" t="s">
        <v>33</v>
      </c>
      <c r="B40" s="277"/>
      <c r="C40" s="322"/>
      <c r="D40" s="308">
        <f t="shared" si="1"/>
        <v>0</v>
      </c>
      <c r="E40" s="322"/>
      <c r="F40" s="308"/>
      <c r="G40" s="322"/>
      <c r="H40" s="308"/>
      <c r="I40" s="303"/>
      <c r="J40" s="295"/>
      <c r="K40" s="341"/>
      <c r="L40" s="308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</row>
    <row r="41" spans="1:82" s="282" customFormat="1" ht="26.25" customHeight="1">
      <c r="A41" s="67" t="s">
        <v>155</v>
      </c>
      <c r="B41" s="275" t="s">
        <v>64</v>
      </c>
      <c r="C41" s="329" t="s">
        <v>6</v>
      </c>
      <c r="D41" s="330">
        <f t="shared" si="1"/>
        <v>0</v>
      </c>
      <c r="E41" s="329" t="s">
        <v>6</v>
      </c>
      <c r="F41" s="330"/>
      <c r="G41" s="329" t="s">
        <v>6</v>
      </c>
      <c r="H41" s="330">
        <f>H43+H44</f>
        <v>0</v>
      </c>
      <c r="I41" s="307"/>
      <c r="J41" s="295"/>
      <c r="K41" s="345" t="s">
        <v>6</v>
      </c>
      <c r="L41" s="330">
        <f>L43+L44</f>
        <v>0</v>
      </c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</row>
    <row r="42" spans="1:82" s="282" customFormat="1" ht="12.75" customHeight="1">
      <c r="A42" s="77" t="s">
        <v>34</v>
      </c>
      <c r="B42" s="279"/>
      <c r="C42" s="331"/>
      <c r="D42" s="332">
        <f t="shared" si="1"/>
        <v>0</v>
      </c>
      <c r="E42" s="331"/>
      <c r="F42" s="332"/>
      <c r="G42" s="331"/>
      <c r="H42" s="332"/>
      <c r="I42" s="303"/>
      <c r="J42" s="297"/>
      <c r="K42" s="346"/>
      <c r="L42" s="332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</row>
    <row r="43" spans="1:82" s="282" customFormat="1" ht="18" customHeight="1">
      <c r="A43" s="73" t="s">
        <v>153</v>
      </c>
      <c r="B43" s="283" t="s">
        <v>65</v>
      </c>
      <c r="C43" s="323" t="s">
        <v>6</v>
      </c>
      <c r="D43" s="304">
        <f t="shared" si="1"/>
        <v>0</v>
      </c>
      <c r="E43" s="323" t="s">
        <v>6</v>
      </c>
      <c r="F43" s="304"/>
      <c r="G43" s="323" t="s">
        <v>6</v>
      </c>
      <c r="H43" s="304"/>
      <c r="I43" s="307"/>
      <c r="J43" s="295"/>
      <c r="K43" s="342" t="s">
        <v>6</v>
      </c>
      <c r="L43" s="304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</row>
    <row r="44" spans="1:82" s="282" customFormat="1" ht="28.5" customHeight="1">
      <c r="A44" s="78" t="s">
        <v>154</v>
      </c>
      <c r="B44" s="283" t="s">
        <v>66</v>
      </c>
      <c r="C44" s="324" t="s">
        <v>6</v>
      </c>
      <c r="D44" s="312">
        <f t="shared" si="1"/>
        <v>0</v>
      </c>
      <c r="E44" s="324" t="s">
        <v>6</v>
      </c>
      <c r="F44" s="312"/>
      <c r="G44" s="324" t="s">
        <v>6</v>
      </c>
      <c r="H44" s="312"/>
      <c r="I44" s="315"/>
      <c r="J44" s="295"/>
      <c r="K44" s="343" t="s">
        <v>6</v>
      </c>
      <c r="L44" s="312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</row>
    <row r="45" spans="1:82" s="282" customFormat="1" ht="18" customHeight="1" thickBot="1">
      <c r="A45" s="65" t="s">
        <v>156</v>
      </c>
      <c r="B45" s="276" t="s">
        <v>67</v>
      </c>
      <c r="C45" s="322" t="s">
        <v>6</v>
      </c>
      <c r="D45" s="308">
        <f t="shared" si="1"/>
        <v>40760</v>
      </c>
      <c r="E45" s="322" t="s">
        <v>6</v>
      </c>
      <c r="F45" s="327">
        <v>40760</v>
      </c>
      <c r="G45" s="322" t="s">
        <v>6</v>
      </c>
      <c r="H45" s="308"/>
      <c r="I45" s="310"/>
      <c r="J45" s="295"/>
      <c r="K45" s="341" t="s">
        <v>6</v>
      </c>
      <c r="L45" s="308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</row>
    <row r="46" spans="1:82" s="280" customFormat="1" ht="36.75" customHeight="1" thickBot="1">
      <c r="A46" s="63" t="s">
        <v>84</v>
      </c>
      <c r="B46" s="272" t="s">
        <v>9</v>
      </c>
      <c r="C46" s="398">
        <f>E46+G46+K46</f>
        <v>1418848</v>
      </c>
      <c r="D46" s="399">
        <f>F46+H46+L46</f>
        <v>1418842</v>
      </c>
      <c r="E46" s="399">
        <f>E31+E32+E39</f>
        <v>987187</v>
      </c>
      <c r="F46" s="399">
        <f>F31+F32+F39</f>
        <v>987182</v>
      </c>
      <c r="G46" s="398">
        <f>G31+G32+G39</f>
        <v>379152</v>
      </c>
      <c r="H46" s="399">
        <f>H31+H32+H39</f>
        <v>379151</v>
      </c>
      <c r="I46" s="300"/>
      <c r="J46" s="294"/>
      <c r="K46" s="400">
        <f>K31+K32+K39</f>
        <v>52509</v>
      </c>
      <c r="L46" s="401">
        <f>L31+L32+L39</f>
        <v>52509</v>
      </c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273"/>
      <c r="BW46" s="273"/>
      <c r="BX46" s="273"/>
      <c r="BY46" s="273"/>
      <c r="BZ46" s="273"/>
      <c r="CA46" s="273"/>
      <c r="CB46" s="273"/>
      <c r="CC46" s="273"/>
      <c r="CD46" s="273"/>
    </row>
  </sheetData>
  <sheetProtection/>
  <mergeCells count="19">
    <mergeCell ref="A14:L14"/>
    <mergeCell ref="A15:A17"/>
    <mergeCell ref="B15:B17"/>
    <mergeCell ref="E16:F16"/>
    <mergeCell ref="G16:H16"/>
    <mergeCell ref="I16:J16"/>
    <mergeCell ref="K16:L16"/>
    <mergeCell ref="C15:L15"/>
    <mergeCell ref="C16:D16"/>
    <mergeCell ref="F1:I1"/>
    <mergeCell ref="H2:I2"/>
    <mergeCell ref="H3:I3"/>
    <mergeCell ref="A4:G4"/>
    <mergeCell ref="H4:I4"/>
    <mergeCell ref="I8:I9"/>
    <mergeCell ref="A5:G5"/>
    <mergeCell ref="A6:G6"/>
    <mergeCell ref="A7:G7"/>
    <mergeCell ref="A8:H9"/>
  </mergeCells>
  <printOptions/>
  <pageMargins left="0" right="0" top="0" bottom="0" header="0.5118110236220472" footer="0.5118110236220472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D46"/>
  <sheetViews>
    <sheetView zoomScale="75" zoomScaleNormal="75" workbookViewId="0" topLeftCell="C13">
      <selection activeCell="K38" sqref="K38"/>
    </sheetView>
  </sheetViews>
  <sheetFormatPr defaultColWidth="9.00390625" defaultRowHeight="12.75"/>
  <cols>
    <col min="1" max="1" width="79.25390625" style="284" customWidth="1"/>
    <col min="2" max="2" width="7.00390625" style="284" customWidth="1"/>
    <col min="3" max="3" width="14.625" style="284" customWidth="1"/>
    <col min="4" max="4" width="14.375" style="284" customWidth="1"/>
    <col min="5" max="5" width="15.625" style="284" customWidth="1"/>
    <col min="6" max="6" width="14.625" style="284" customWidth="1"/>
    <col min="7" max="7" width="14.25390625" style="284" customWidth="1"/>
    <col min="8" max="8" width="16.125" style="284" customWidth="1"/>
    <col min="9" max="9" width="14.00390625" style="284" customWidth="1"/>
    <col min="10" max="10" width="14.75390625" style="284" customWidth="1"/>
    <col min="11" max="11" width="15.125" style="284" customWidth="1"/>
    <col min="12" max="12" width="17.875" style="284" customWidth="1"/>
    <col min="13" max="16384" width="9.125" style="284" customWidth="1"/>
  </cols>
  <sheetData>
    <row r="1" spans="1:9" s="253" customFormat="1" ht="14.25">
      <c r="A1" s="245"/>
      <c r="B1" s="252"/>
      <c r="C1" s="252"/>
      <c r="F1" s="434"/>
      <c r="G1" s="434"/>
      <c r="H1" s="434"/>
      <c r="I1" s="434"/>
    </row>
    <row r="2" spans="1:10" s="253" customFormat="1" ht="10.5" customHeight="1">
      <c r="A2" s="245"/>
      <c r="B2" s="245"/>
      <c r="C2" s="245"/>
      <c r="D2" s="245"/>
      <c r="E2" s="245"/>
      <c r="F2" s="245"/>
      <c r="G2" s="245"/>
      <c r="H2" s="435" t="s">
        <v>99</v>
      </c>
      <c r="I2" s="435"/>
      <c r="J2" s="245"/>
    </row>
    <row r="3" spans="1:10" s="253" customFormat="1" ht="11.25" customHeight="1">
      <c r="A3" s="245"/>
      <c r="B3" s="245"/>
      <c r="C3" s="245"/>
      <c r="D3" s="245"/>
      <c r="E3" s="245"/>
      <c r="F3" s="245"/>
      <c r="G3" s="245"/>
      <c r="H3" s="436" t="s">
        <v>100</v>
      </c>
      <c r="I3" s="436"/>
      <c r="J3" s="245"/>
    </row>
    <row r="4" spans="1:9" s="253" customFormat="1" ht="9.75" customHeight="1">
      <c r="A4" s="437" t="s">
        <v>101</v>
      </c>
      <c r="B4" s="437"/>
      <c r="C4" s="437"/>
      <c r="D4" s="437"/>
      <c r="E4" s="437"/>
      <c r="F4" s="437"/>
      <c r="G4" s="437"/>
      <c r="H4" s="436" t="s">
        <v>102</v>
      </c>
      <c r="I4" s="436"/>
    </row>
    <row r="5" spans="1:10" s="253" customFormat="1" ht="12.75" customHeight="1" thickBot="1">
      <c r="A5" s="437" t="s">
        <v>103</v>
      </c>
      <c r="B5" s="437"/>
      <c r="C5" s="437"/>
      <c r="D5" s="437"/>
      <c r="E5" s="437"/>
      <c r="F5" s="437"/>
      <c r="G5" s="437"/>
      <c r="J5" s="254" t="s">
        <v>104</v>
      </c>
    </row>
    <row r="6" spans="1:10" s="253" customFormat="1" ht="11.25" customHeight="1" thickBot="1">
      <c r="A6" s="437"/>
      <c r="B6" s="437"/>
      <c r="C6" s="437"/>
      <c r="D6" s="437"/>
      <c r="E6" s="437"/>
      <c r="F6" s="437"/>
      <c r="G6" s="437"/>
      <c r="H6" s="255" t="s">
        <v>105</v>
      </c>
      <c r="I6" s="170" t="s">
        <v>106</v>
      </c>
      <c r="J6" s="256" t="s">
        <v>107</v>
      </c>
    </row>
    <row r="7" spans="1:11" s="253" customFormat="1" ht="16.5" customHeight="1">
      <c r="A7" s="435" t="s">
        <v>127</v>
      </c>
      <c r="B7" s="435"/>
      <c r="C7" s="435"/>
      <c r="D7" s="435"/>
      <c r="E7" s="435"/>
      <c r="F7" s="435"/>
      <c r="G7" s="435"/>
      <c r="H7" s="257"/>
      <c r="I7" s="181" t="s">
        <v>108</v>
      </c>
      <c r="J7" s="256"/>
      <c r="K7" s="258"/>
    </row>
    <row r="8" spans="1:11" s="261" customFormat="1" ht="6" customHeight="1">
      <c r="A8" s="439" t="s">
        <v>122</v>
      </c>
      <c r="B8" s="439"/>
      <c r="C8" s="439"/>
      <c r="D8" s="439"/>
      <c r="E8" s="439"/>
      <c r="F8" s="439"/>
      <c r="G8" s="439"/>
      <c r="H8" s="439"/>
      <c r="I8" s="438" t="s">
        <v>109</v>
      </c>
      <c r="J8" s="259"/>
      <c r="K8" s="260"/>
    </row>
    <row r="9" spans="1:11" s="261" customFormat="1" ht="10.5" customHeight="1">
      <c r="A9" s="439"/>
      <c r="B9" s="439"/>
      <c r="C9" s="439"/>
      <c r="D9" s="439"/>
      <c r="E9" s="439"/>
      <c r="F9" s="439"/>
      <c r="G9" s="439"/>
      <c r="H9" s="439"/>
      <c r="I9" s="438"/>
      <c r="J9" s="262"/>
      <c r="K9" s="260"/>
    </row>
    <row r="10" spans="1:11" s="261" customFormat="1" ht="14.25" customHeight="1">
      <c r="A10" s="263" t="s">
        <v>118</v>
      </c>
      <c r="B10" s="264"/>
      <c r="C10" s="264"/>
      <c r="D10" s="263"/>
      <c r="E10" s="263"/>
      <c r="F10" s="263"/>
      <c r="G10" s="263"/>
      <c r="H10" s="263"/>
      <c r="I10" s="168" t="s">
        <v>106</v>
      </c>
      <c r="J10" s="265" t="s">
        <v>110</v>
      </c>
      <c r="K10" s="260"/>
    </row>
    <row r="11" spans="1:11" s="261" customFormat="1" ht="12" customHeight="1">
      <c r="A11" s="168" t="s">
        <v>111</v>
      </c>
      <c r="B11" s="264"/>
      <c r="C11" s="264"/>
      <c r="D11" s="263"/>
      <c r="E11" s="263"/>
      <c r="F11" s="263"/>
      <c r="G11" s="263"/>
      <c r="H11" s="263"/>
      <c r="I11" s="263" t="s">
        <v>112</v>
      </c>
      <c r="J11" s="265" t="s">
        <v>113</v>
      </c>
      <c r="K11" s="260"/>
    </row>
    <row r="12" spans="1:11" s="261" customFormat="1" ht="12" customHeight="1">
      <c r="A12" s="168" t="s">
        <v>114</v>
      </c>
      <c r="B12" s="264"/>
      <c r="C12" s="264"/>
      <c r="D12" s="263"/>
      <c r="E12" s="263"/>
      <c r="F12" s="263"/>
      <c r="G12" s="263"/>
      <c r="H12" s="263"/>
      <c r="I12" s="263" t="s">
        <v>112</v>
      </c>
      <c r="J12" s="265" t="s">
        <v>115</v>
      </c>
      <c r="K12" s="260"/>
    </row>
    <row r="13" spans="1:11" s="261" customFormat="1" ht="14.25" customHeight="1" thickBot="1">
      <c r="A13" s="168" t="s">
        <v>116</v>
      </c>
      <c r="B13" s="264"/>
      <c r="C13" s="264"/>
      <c r="D13" s="263"/>
      <c r="E13" s="263"/>
      <c r="F13" s="263"/>
      <c r="G13" s="263"/>
      <c r="H13" s="263"/>
      <c r="I13" s="263" t="s">
        <v>112</v>
      </c>
      <c r="J13" s="266" t="s">
        <v>117</v>
      </c>
      <c r="K13" s="260"/>
    </row>
    <row r="14" spans="1:12" s="253" customFormat="1" ht="17.25" customHeight="1" thickBot="1">
      <c r="A14" s="422" t="s">
        <v>42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</row>
    <row r="15" spans="1:12" s="261" customFormat="1" ht="15" customHeight="1" thickBot="1">
      <c r="A15" s="423" t="s">
        <v>3</v>
      </c>
      <c r="B15" s="424" t="s">
        <v>0</v>
      </c>
      <c r="C15" s="429" t="s">
        <v>37</v>
      </c>
      <c r="D15" s="430"/>
      <c r="E15" s="430"/>
      <c r="F15" s="430"/>
      <c r="G15" s="430"/>
      <c r="H15" s="430"/>
      <c r="I15" s="430"/>
      <c r="J15" s="430"/>
      <c r="K15" s="430"/>
      <c r="L15" s="431"/>
    </row>
    <row r="16" spans="1:12" s="253" customFormat="1" ht="106.5" customHeight="1" thickBot="1">
      <c r="A16" s="423"/>
      <c r="B16" s="424"/>
      <c r="C16" s="432" t="s">
        <v>96</v>
      </c>
      <c r="D16" s="433"/>
      <c r="E16" s="425" t="s">
        <v>90</v>
      </c>
      <c r="F16" s="426"/>
      <c r="G16" s="427" t="s">
        <v>131</v>
      </c>
      <c r="H16" s="428"/>
      <c r="I16" s="426"/>
      <c r="J16" s="426"/>
      <c r="K16" s="426" t="s">
        <v>157</v>
      </c>
      <c r="L16" s="426"/>
    </row>
    <row r="17" spans="1:12" s="253" customFormat="1" ht="47.25" customHeight="1" thickBot="1">
      <c r="A17" s="423"/>
      <c r="B17" s="424"/>
      <c r="C17" s="268" t="s">
        <v>1</v>
      </c>
      <c r="D17" s="267" t="s">
        <v>2</v>
      </c>
      <c r="E17" s="268" t="s">
        <v>1</v>
      </c>
      <c r="F17" s="267" t="s">
        <v>2</v>
      </c>
      <c r="G17" s="267" t="s">
        <v>1</v>
      </c>
      <c r="H17" s="267" t="s">
        <v>2</v>
      </c>
      <c r="I17" s="267" t="s">
        <v>1</v>
      </c>
      <c r="J17" s="337" t="s">
        <v>2</v>
      </c>
      <c r="K17" s="267" t="s">
        <v>1</v>
      </c>
      <c r="L17" s="267" t="s">
        <v>2</v>
      </c>
    </row>
    <row r="18" spans="1:12" s="253" customFormat="1" ht="13.5" customHeight="1" thickBot="1">
      <c r="A18" s="269">
        <v>1</v>
      </c>
      <c r="B18" s="270" t="s">
        <v>4</v>
      </c>
      <c r="C18" s="271" t="s">
        <v>5</v>
      </c>
      <c r="D18" s="269">
        <v>4</v>
      </c>
      <c r="E18" s="269">
        <v>5</v>
      </c>
      <c r="F18" s="269">
        <v>6</v>
      </c>
      <c r="G18" s="269">
        <v>7</v>
      </c>
      <c r="H18" s="269">
        <v>8</v>
      </c>
      <c r="I18" s="269">
        <v>9</v>
      </c>
      <c r="J18" s="338">
        <v>10</v>
      </c>
      <c r="K18" s="269">
        <v>11</v>
      </c>
      <c r="L18" s="269">
        <v>12</v>
      </c>
    </row>
    <row r="19" spans="1:12" s="273" customFormat="1" ht="33" customHeight="1" thickBot="1">
      <c r="A19" s="63" t="s">
        <v>144</v>
      </c>
      <c r="B19" s="272" t="s">
        <v>10</v>
      </c>
      <c r="C19" s="298" t="s">
        <v>6</v>
      </c>
      <c r="D19" s="365">
        <f>F19+H19</f>
        <v>116681.46</v>
      </c>
      <c r="E19" s="298" t="s">
        <v>6</v>
      </c>
      <c r="F19" s="299">
        <f>F21+F22</f>
        <v>0</v>
      </c>
      <c r="G19" s="298" t="s">
        <v>6</v>
      </c>
      <c r="H19" s="299">
        <f>H21+H22</f>
        <v>116681.46</v>
      </c>
      <c r="I19" s="300"/>
      <c r="J19" s="294"/>
      <c r="K19" s="298" t="s">
        <v>6</v>
      </c>
      <c r="L19" s="299">
        <f>L21+L22</f>
        <v>0</v>
      </c>
    </row>
    <row r="20" spans="1:12" s="253" customFormat="1" ht="12.75" customHeight="1">
      <c r="A20" s="65" t="s">
        <v>31</v>
      </c>
      <c r="B20" s="274"/>
      <c r="C20" s="301"/>
      <c r="D20" s="366"/>
      <c r="E20" s="301"/>
      <c r="F20" s="302"/>
      <c r="G20" s="301"/>
      <c r="H20" s="302"/>
      <c r="I20" s="303"/>
      <c r="J20" s="295"/>
      <c r="K20" s="301"/>
      <c r="L20" s="302"/>
    </row>
    <row r="21" spans="1:12" s="253" customFormat="1" ht="18" customHeight="1">
      <c r="A21" s="67" t="s">
        <v>63</v>
      </c>
      <c r="B21" s="275" t="s">
        <v>26</v>
      </c>
      <c r="C21" s="304" t="s">
        <v>6</v>
      </c>
      <c r="D21" s="367">
        <f aca="true" t="shared" si="0" ref="D21:D46">F21+H21</f>
        <v>116681.46</v>
      </c>
      <c r="E21" s="304" t="s">
        <v>6</v>
      </c>
      <c r="F21" s="305"/>
      <c r="G21" s="304" t="s">
        <v>6</v>
      </c>
      <c r="H21" s="306">
        <v>116681.46</v>
      </c>
      <c r="I21" s="307"/>
      <c r="J21" s="295"/>
      <c r="K21" s="304" t="s">
        <v>6</v>
      </c>
      <c r="L21" s="306"/>
    </row>
    <row r="22" spans="1:12" s="253" customFormat="1" ht="27" customHeight="1" thickBot="1">
      <c r="A22" s="69" t="s">
        <v>145</v>
      </c>
      <c r="B22" s="276" t="s">
        <v>27</v>
      </c>
      <c r="C22" s="308" t="s">
        <v>6</v>
      </c>
      <c r="D22" s="309">
        <f t="shared" si="0"/>
        <v>0</v>
      </c>
      <c r="E22" s="308" t="s">
        <v>6</v>
      </c>
      <c r="F22" s="309"/>
      <c r="G22" s="308" t="s">
        <v>6</v>
      </c>
      <c r="H22" s="309"/>
      <c r="I22" s="310"/>
      <c r="J22" s="295"/>
      <c r="K22" s="308" t="s">
        <v>6</v>
      </c>
      <c r="L22" s="309"/>
    </row>
    <row r="23" spans="1:12" s="273" customFormat="1" ht="33.75" customHeight="1" thickBot="1">
      <c r="A23" s="63" t="s">
        <v>146</v>
      </c>
      <c r="B23" s="272" t="s">
        <v>11</v>
      </c>
      <c r="C23" s="298" t="s">
        <v>6</v>
      </c>
      <c r="D23" s="362">
        <f t="shared" si="0"/>
        <v>45938.34</v>
      </c>
      <c r="E23" s="298" t="s">
        <v>6</v>
      </c>
      <c r="F23" s="362">
        <f>F25+F26+F28</f>
        <v>45938.34</v>
      </c>
      <c r="G23" s="298" t="s">
        <v>6</v>
      </c>
      <c r="H23" s="311">
        <f>H25+H26+H28</f>
        <v>0</v>
      </c>
      <c r="I23" s="300"/>
      <c r="J23" s="294"/>
      <c r="K23" s="298" t="s">
        <v>6</v>
      </c>
      <c r="L23" s="311">
        <f>L25+L26+L28</f>
        <v>0</v>
      </c>
    </row>
    <row r="24" spans="1:12" s="253" customFormat="1" ht="13.5" customHeight="1">
      <c r="A24" s="65" t="s">
        <v>41</v>
      </c>
      <c r="B24" s="277"/>
      <c r="C24" s="301"/>
      <c r="D24" s="302">
        <f t="shared" si="0"/>
        <v>0</v>
      </c>
      <c r="E24" s="301"/>
      <c r="F24" s="302"/>
      <c r="G24" s="301"/>
      <c r="H24" s="302"/>
      <c r="I24" s="303"/>
      <c r="J24" s="295"/>
      <c r="K24" s="301"/>
      <c r="L24" s="302"/>
    </row>
    <row r="25" spans="1:12" s="253" customFormat="1" ht="14.25" customHeight="1">
      <c r="A25" s="67" t="s">
        <v>68</v>
      </c>
      <c r="B25" s="275" t="s">
        <v>14</v>
      </c>
      <c r="C25" s="304" t="s">
        <v>6</v>
      </c>
      <c r="D25" s="305">
        <f t="shared" si="0"/>
        <v>45938.34</v>
      </c>
      <c r="E25" s="304" t="s">
        <v>6</v>
      </c>
      <c r="F25" s="306">
        <v>45938.34</v>
      </c>
      <c r="G25" s="304" t="s">
        <v>6</v>
      </c>
      <c r="H25" s="305"/>
      <c r="I25" s="307"/>
      <c r="J25" s="296"/>
      <c r="K25" s="304" t="s">
        <v>6</v>
      </c>
      <c r="L25" s="305"/>
    </row>
    <row r="26" spans="1:12" s="253" customFormat="1" ht="13.5" customHeight="1">
      <c r="A26" s="67" t="s">
        <v>28</v>
      </c>
      <c r="B26" s="278" t="s">
        <v>15</v>
      </c>
      <c r="C26" s="312" t="s">
        <v>6</v>
      </c>
      <c r="D26" s="313">
        <f t="shared" si="0"/>
        <v>0</v>
      </c>
      <c r="E26" s="312" t="s">
        <v>6</v>
      </c>
      <c r="F26" s="314"/>
      <c r="G26" s="312" t="s">
        <v>6</v>
      </c>
      <c r="H26" s="313"/>
      <c r="I26" s="303"/>
      <c r="J26" s="296"/>
      <c r="K26" s="312" t="s">
        <v>6</v>
      </c>
      <c r="L26" s="313"/>
    </row>
    <row r="27" spans="1:12" s="253" customFormat="1" ht="12.75" customHeight="1">
      <c r="A27" s="73" t="s">
        <v>147</v>
      </c>
      <c r="B27" s="279" t="s">
        <v>16</v>
      </c>
      <c r="C27" s="312" t="s">
        <v>6</v>
      </c>
      <c r="D27" s="313">
        <f>F27</f>
        <v>0</v>
      </c>
      <c r="E27" s="312" t="s">
        <v>6</v>
      </c>
      <c r="F27" s="314"/>
      <c r="G27" s="312" t="s">
        <v>6</v>
      </c>
      <c r="H27" s="313"/>
      <c r="I27" s="315"/>
      <c r="J27" s="296"/>
      <c r="K27" s="312" t="s">
        <v>6</v>
      </c>
      <c r="L27" s="313"/>
    </row>
    <row r="28" spans="1:12" s="253" customFormat="1" ht="28.5" customHeight="1" thickBot="1">
      <c r="A28" s="69" t="s">
        <v>145</v>
      </c>
      <c r="B28" s="276" t="s">
        <v>29</v>
      </c>
      <c r="C28" s="316" t="s">
        <v>6</v>
      </c>
      <c r="D28" s="317">
        <f t="shared" si="0"/>
        <v>0</v>
      </c>
      <c r="E28" s="316" t="s">
        <v>6</v>
      </c>
      <c r="F28" s="318"/>
      <c r="G28" s="316" t="s">
        <v>6</v>
      </c>
      <c r="H28" s="317"/>
      <c r="I28" s="310"/>
      <c r="J28" s="296"/>
      <c r="K28" s="316" t="s">
        <v>6</v>
      </c>
      <c r="L28" s="317"/>
    </row>
    <row r="29" spans="1:12" s="359" customFormat="1" ht="40.5" customHeight="1" thickBot="1">
      <c r="A29" s="351" t="s">
        <v>148</v>
      </c>
      <c r="B29" s="352" t="s">
        <v>12</v>
      </c>
      <c r="C29" s="353" t="s">
        <v>6</v>
      </c>
      <c r="D29" s="363">
        <f>F29+H29</f>
        <v>48729.74</v>
      </c>
      <c r="E29" s="353" t="s">
        <v>6</v>
      </c>
      <c r="F29" s="369">
        <v>48729.74</v>
      </c>
      <c r="G29" s="353" t="s">
        <v>6</v>
      </c>
      <c r="H29" s="354"/>
      <c r="I29" s="356"/>
      <c r="J29" s="357"/>
      <c r="K29" s="358" t="s">
        <v>6</v>
      </c>
      <c r="L29" s="354">
        <v>17936.65</v>
      </c>
    </row>
    <row r="30" spans="1:12" s="273" customFormat="1" ht="54" customHeight="1" thickBot="1">
      <c r="A30" s="293" t="s">
        <v>149</v>
      </c>
      <c r="B30" s="272" t="s">
        <v>13</v>
      </c>
      <c r="C30" s="319" t="s">
        <v>6</v>
      </c>
      <c r="D30" s="360">
        <f t="shared" si="0"/>
        <v>63495.49</v>
      </c>
      <c r="E30" s="319" t="s">
        <v>6</v>
      </c>
      <c r="F30" s="368">
        <v>63495.49</v>
      </c>
      <c r="G30" s="319" t="s">
        <v>6</v>
      </c>
      <c r="H30" s="298"/>
      <c r="I30" s="300"/>
      <c r="J30" s="294"/>
      <c r="K30" s="339" t="s">
        <v>6</v>
      </c>
      <c r="L30" s="298"/>
    </row>
    <row r="31" spans="1:82" s="280" customFormat="1" ht="38.25" customHeight="1" thickBot="1">
      <c r="A31" s="63" t="s">
        <v>150</v>
      </c>
      <c r="B31" s="272" t="s">
        <v>7</v>
      </c>
      <c r="C31" s="319">
        <f>E31+G31</f>
        <v>784307</v>
      </c>
      <c r="D31" s="360">
        <f t="shared" si="0"/>
        <v>274845.02999999997</v>
      </c>
      <c r="E31" s="321">
        <v>571963</v>
      </c>
      <c r="F31" s="360">
        <f>F19+F23+F29+F30</f>
        <v>158163.56999999998</v>
      </c>
      <c r="G31" s="321">
        <v>212344</v>
      </c>
      <c r="H31" s="360">
        <f>H19+H23+H29+H30</f>
        <v>116681.46</v>
      </c>
      <c r="I31" s="300"/>
      <c r="J31" s="294"/>
      <c r="K31" s="340">
        <v>36396</v>
      </c>
      <c r="L31" s="298">
        <f>L19+L23+L29+L30</f>
        <v>17936.65</v>
      </c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3"/>
      <c r="CC31" s="273"/>
      <c r="CD31" s="273"/>
    </row>
    <row r="32" spans="1:82" s="280" customFormat="1" ht="27.75" customHeight="1" thickBot="1">
      <c r="A32" s="63" t="s">
        <v>82</v>
      </c>
      <c r="B32" s="272" t="s">
        <v>30</v>
      </c>
      <c r="C32" s="319">
        <f>E32+G32</f>
        <v>0</v>
      </c>
      <c r="D32" s="298">
        <f t="shared" si="0"/>
        <v>0</v>
      </c>
      <c r="E32" s="321">
        <v>0</v>
      </c>
      <c r="F32" s="298">
        <f>F34+F35</f>
        <v>0</v>
      </c>
      <c r="G32" s="319">
        <v>0</v>
      </c>
      <c r="H32" s="298">
        <f>H34+H35</f>
        <v>0</v>
      </c>
      <c r="I32" s="300"/>
      <c r="J32" s="294"/>
      <c r="K32" s="339">
        <v>0</v>
      </c>
      <c r="L32" s="298">
        <f>L34+L35</f>
        <v>0</v>
      </c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3"/>
      <c r="BZ32" s="273"/>
      <c r="CA32" s="273"/>
      <c r="CB32" s="273"/>
      <c r="CC32" s="273"/>
      <c r="CD32" s="273"/>
    </row>
    <row r="33" spans="1:82" s="282" customFormat="1" ht="12.75" customHeight="1">
      <c r="A33" s="65" t="s">
        <v>32</v>
      </c>
      <c r="B33" s="281"/>
      <c r="C33" s="322"/>
      <c r="D33" s="308">
        <f t="shared" si="0"/>
        <v>0</v>
      </c>
      <c r="E33" s="322"/>
      <c r="F33" s="308"/>
      <c r="G33" s="322"/>
      <c r="H33" s="308"/>
      <c r="I33" s="303"/>
      <c r="J33" s="295"/>
      <c r="K33" s="341"/>
      <c r="L33" s="308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</row>
    <row r="34" spans="1:82" s="282" customFormat="1" ht="27" customHeight="1">
      <c r="A34" s="67" t="s">
        <v>151</v>
      </c>
      <c r="B34" s="275" t="s">
        <v>69</v>
      </c>
      <c r="C34" s="323" t="s">
        <v>6</v>
      </c>
      <c r="D34" s="304">
        <f t="shared" si="0"/>
        <v>0</v>
      </c>
      <c r="E34" s="323" t="s">
        <v>6</v>
      </c>
      <c r="F34" s="304">
        <v>0</v>
      </c>
      <c r="G34" s="323" t="s">
        <v>6</v>
      </c>
      <c r="H34" s="304"/>
      <c r="I34" s="307"/>
      <c r="J34" s="296"/>
      <c r="K34" s="342" t="s">
        <v>6</v>
      </c>
      <c r="L34" s="304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</row>
    <row r="35" spans="1:82" s="282" customFormat="1" ht="15.75" customHeight="1">
      <c r="A35" s="67" t="s">
        <v>152</v>
      </c>
      <c r="B35" s="275" t="s">
        <v>70</v>
      </c>
      <c r="C35" s="324" t="s">
        <v>6</v>
      </c>
      <c r="D35" s="304">
        <f t="shared" si="0"/>
        <v>0</v>
      </c>
      <c r="E35" s="324" t="s">
        <v>6</v>
      </c>
      <c r="F35" s="325"/>
      <c r="G35" s="324" t="s">
        <v>6</v>
      </c>
      <c r="H35" s="304">
        <f>H37+H38</f>
        <v>0</v>
      </c>
      <c r="I35" s="307"/>
      <c r="J35" s="296"/>
      <c r="K35" s="343" t="s">
        <v>6</v>
      </c>
      <c r="L35" s="304">
        <f>L37+L38</f>
        <v>0</v>
      </c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</row>
    <row r="36" spans="1:82" s="282" customFormat="1" ht="12" customHeight="1">
      <c r="A36" s="65" t="s">
        <v>80</v>
      </c>
      <c r="B36" s="274"/>
      <c r="C36" s="326"/>
      <c r="D36" s="308">
        <f t="shared" si="0"/>
        <v>0</v>
      </c>
      <c r="E36" s="326"/>
      <c r="F36" s="327"/>
      <c r="G36" s="326"/>
      <c r="H36" s="308"/>
      <c r="I36" s="303"/>
      <c r="J36" s="297"/>
      <c r="K36" s="344"/>
      <c r="L36" s="308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</row>
    <row r="37" spans="1:82" s="282" customFormat="1" ht="24" customHeight="1">
      <c r="A37" s="73" t="s">
        <v>153</v>
      </c>
      <c r="B37" s="283" t="s">
        <v>71</v>
      </c>
      <c r="C37" s="323" t="s">
        <v>6</v>
      </c>
      <c r="D37" s="304">
        <f t="shared" si="0"/>
        <v>0</v>
      </c>
      <c r="E37" s="323" t="s">
        <v>6</v>
      </c>
      <c r="F37" s="325"/>
      <c r="G37" s="323" t="s">
        <v>6</v>
      </c>
      <c r="H37" s="304"/>
      <c r="I37" s="307"/>
      <c r="J37" s="295"/>
      <c r="K37" s="342" t="s">
        <v>6</v>
      </c>
      <c r="L37" s="304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</row>
    <row r="38" spans="1:82" s="282" customFormat="1" ht="26.25" customHeight="1" thickBot="1">
      <c r="A38" s="77" t="s">
        <v>154</v>
      </c>
      <c r="B38" s="279" t="s">
        <v>72</v>
      </c>
      <c r="C38" s="326" t="s">
        <v>6</v>
      </c>
      <c r="D38" s="328">
        <f t="shared" si="0"/>
        <v>0</v>
      </c>
      <c r="E38" s="326" t="s">
        <v>6</v>
      </c>
      <c r="F38" s="328"/>
      <c r="G38" s="326" t="s">
        <v>6</v>
      </c>
      <c r="H38" s="328"/>
      <c r="I38" s="303"/>
      <c r="J38" s="295"/>
      <c r="K38" s="344" t="s">
        <v>6</v>
      </c>
      <c r="L38" s="328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</row>
    <row r="39" spans="1:82" s="280" customFormat="1" ht="27" customHeight="1" thickBot="1">
      <c r="A39" s="63" t="s">
        <v>83</v>
      </c>
      <c r="B39" s="272" t="s">
        <v>8</v>
      </c>
      <c r="C39" s="319">
        <f>E39+G39</f>
        <v>486861</v>
      </c>
      <c r="D39" s="298">
        <f t="shared" si="0"/>
        <v>208165.6</v>
      </c>
      <c r="E39" s="321">
        <v>422733</v>
      </c>
      <c r="F39" s="320">
        <v>183796</v>
      </c>
      <c r="G39" s="321">
        <v>64128</v>
      </c>
      <c r="H39" s="320">
        <v>24369.6</v>
      </c>
      <c r="I39" s="300"/>
      <c r="J39" s="294"/>
      <c r="K39" s="340">
        <v>10992</v>
      </c>
      <c r="L39" s="320">
        <v>4597.43</v>
      </c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3"/>
      <c r="BQ39" s="273"/>
      <c r="BR39" s="273"/>
      <c r="BS39" s="273"/>
      <c r="BT39" s="273"/>
      <c r="BU39" s="273"/>
      <c r="BV39" s="273"/>
      <c r="BW39" s="273"/>
      <c r="BX39" s="273"/>
      <c r="BY39" s="273"/>
      <c r="BZ39" s="273"/>
      <c r="CA39" s="273"/>
      <c r="CB39" s="273"/>
      <c r="CC39" s="273"/>
      <c r="CD39" s="273"/>
    </row>
    <row r="40" spans="1:82" s="282" customFormat="1" ht="14.25" customHeight="1">
      <c r="A40" s="65" t="s">
        <v>33</v>
      </c>
      <c r="B40" s="277"/>
      <c r="C40" s="322"/>
      <c r="D40" s="308">
        <f t="shared" si="0"/>
        <v>0</v>
      </c>
      <c r="E40" s="322"/>
      <c r="F40" s="308"/>
      <c r="G40" s="322"/>
      <c r="H40" s="308"/>
      <c r="I40" s="303"/>
      <c r="J40" s="295"/>
      <c r="K40" s="341"/>
      <c r="L40" s="308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</row>
    <row r="41" spans="1:82" s="282" customFormat="1" ht="26.25" customHeight="1">
      <c r="A41" s="67" t="s">
        <v>155</v>
      </c>
      <c r="B41" s="275" t="s">
        <v>64</v>
      </c>
      <c r="C41" s="329" t="s">
        <v>6</v>
      </c>
      <c r="D41" s="330">
        <f t="shared" si="0"/>
        <v>0</v>
      </c>
      <c r="E41" s="329" t="s">
        <v>6</v>
      </c>
      <c r="F41" s="330">
        <f>F43+F44</f>
        <v>0</v>
      </c>
      <c r="G41" s="329" t="s">
        <v>6</v>
      </c>
      <c r="H41" s="330">
        <f>H43+H44</f>
        <v>0</v>
      </c>
      <c r="I41" s="307"/>
      <c r="J41" s="295"/>
      <c r="K41" s="345" t="s">
        <v>6</v>
      </c>
      <c r="L41" s="330">
        <f>L43+L44</f>
        <v>0</v>
      </c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</row>
    <row r="42" spans="1:82" s="282" customFormat="1" ht="12.75" customHeight="1">
      <c r="A42" s="77" t="s">
        <v>34</v>
      </c>
      <c r="B42" s="279"/>
      <c r="C42" s="331"/>
      <c r="D42" s="332">
        <f t="shared" si="0"/>
        <v>0</v>
      </c>
      <c r="E42" s="331"/>
      <c r="F42" s="332"/>
      <c r="G42" s="331"/>
      <c r="H42" s="332"/>
      <c r="I42" s="303"/>
      <c r="J42" s="297"/>
      <c r="K42" s="346"/>
      <c r="L42" s="332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</row>
    <row r="43" spans="1:82" s="282" customFormat="1" ht="18" customHeight="1">
      <c r="A43" s="73" t="s">
        <v>153</v>
      </c>
      <c r="B43" s="283" t="s">
        <v>65</v>
      </c>
      <c r="C43" s="323" t="s">
        <v>6</v>
      </c>
      <c r="D43" s="304">
        <f t="shared" si="0"/>
        <v>0</v>
      </c>
      <c r="E43" s="323" t="s">
        <v>6</v>
      </c>
      <c r="F43" s="304"/>
      <c r="G43" s="323" t="s">
        <v>6</v>
      </c>
      <c r="H43" s="304"/>
      <c r="I43" s="307"/>
      <c r="J43" s="295"/>
      <c r="K43" s="342" t="s">
        <v>6</v>
      </c>
      <c r="L43" s="304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</row>
    <row r="44" spans="1:82" s="282" customFormat="1" ht="28.5" customHeight="1">
      <c r="A44" s="78" t="s">
        <v>154</v>
      </c>
      <c r="B44" s="283" t="s">
        <v>66</v>
      </c>
      <c r="C44" s="324" t="s">
        <v>6</v>
      </c>
      <c r="D44" s="312">
        <f t="shared" si="0"/>
        <v>0</v>
      </c>
      <c r="E44" s="324" t="s">
        <v>6</v>
      </c>
      <c r="F44" s="312"/>
      <c r="G44" s="324" t="s">
        <v>6</v>
      </c>
      <c r="H44" s="312"/>
      <c r="I44" s="315"/>
      <c r="J44" s="295"/>
      <c r="K44" s="343" t="s">
        <v>6</v>
      </c>
      <c r="L44" s="312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</row>
    <row r="45" spans="1:82" s="282" customFormat="1" ht="18" customHeight="1" thickBot="1">
      <c r="A45" s="65" t="s">
        <v>156</v>
      </c>
      <c r="B45" s="276" t="s">
        <v>67</v>
      </c>
      <c r="C45" s="322" t="s">
        <v>6</v>
      </c>
      <c r="D45" s="308">
        <f t="shared" si="0"/>
        <v>72000</v>
      </c>
      <c r="E45" s="322" t="s">
        <v>6</v>
      </c>
      <c r="F45" s="327">
        <v>72000</v>
      </c>
      <c r="G45" s="322" t="s">
        <v>6</v>
      </c>
      <c r="H45" s="308"/>
      <c r="I45" s="310"/>
      <c r="J45" s="295"/>
      <c r="K45" s="341" t="s">
        <v>6</v>
      </c>
      <c r="L45" s="308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</row>
    <row r="46" spans="1:82" s="280" customFormat="1" ht="36.75" customHeight="1" thickBot="1">
      <c r="A46" s="63" t="s">
        <v>84</v>
      </c>
      <c r="B46" s="272" t="s">
        <v>9</v>
      </c>
      <c r="C46" s="319">
        <f>E46+G46</f>
        <v>1271168</v>
      </c>
      <c r="D46" s="298">
        <f t="shared" si="0"/>
        <v>483010.62999999995</v>
      </c>
      <c r="E46" s="319">
        <f>E31+E32+E39</f>
        <v>994696</v>
      </c>
      <c r="F46" s="298">
        <f>F31+F32+F39</f>
        <v>341959.56999999995</v>
      </c>
      <c r="G46" s="319">
        <f>G31+G32+G39</f>
        <v>276472</v>
      </c>
      <c r="H46" s="298">
        <f>H31+H32+H39</f>
        <v>141051.06</v>
      </c>
      <c r="I46" s="300"/>
      <c r="J46" s="294"/>
      <c r="K46" s="339">
        <f>K31+K32+K39</f>
        <v>47388</v>
      </c>
      <c r="L46" s="298">
        <f>L31+L32+L39</f>
        <v>22534.08</v>
      </c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273"/>
      <c r="BW46" s="273"/>
      <c r="BX46" s="273"/>
      <c r="BY46" s="273"/>
      <c r="BZ46" s="273"/>
      <c r="CA46" s="273"/>
      <c r="CB46" s="273"/>
      <c r="CC46" s="273"/>
      <c r="CD46" s="273"/>
    </row>
  </sheetData>
  <sheetProtection/>
  <mergeCells count="19">
    <mergeCell ref="A14:L14"/>
    <mergeCell ref="A15:A17"/>
    <mergeCell ref="B15:B17"/>
    <mergeCell ref="E16:F16"/>
    <mergeCell ref="G16:H16"/>
    <mergeCell ref="I16:J16"/>
    <mergeCell ref="K16:L16"/>
    <mergeCell ref="C15:L15"/>
    <mergeCell ref="C16:D16"/>
    <mergeCell ref="F1:I1"/>
    <mergeCell ref="H2:I2"/>
    <mergeCell ref="H3:I3"/>
    <mergeCell ref="A4:G4"/>
    <mergeCell ref="H4:I4"/>
    <mergeCell ref="I8:I9"/>
    <mergeCell ref="A5:G5"/>
    <mergeCell ref="A6:G6"/>
    <mergeCell ref="A7:G7"/>
    <mergeCell ref="A8:H9"/>
  </mergeCells>
  <printOptions/>
  <pageMargins left="0" right="0" top="0" bottom="0" header="0.5118110236220472" footer="0.5118110236220472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D46"/>
  <sheetViews>
    <sheetView zoomScale="75" zoomScaleNormal="75" workbookViewId="0" topLeftCell="C22">
      <selection activeCell="D21" sqref="D21:D23"/>
    </sheetView>
  </sheetViews>
  <sheetFormatPr defaultColWidth="9.00390625" defaultRowHeight="12.75"/>
  <cols>
    <col min="1" max="1" width="79.25390625" style="284" customWidth="1"/>
    <col min="2" max="2" width="7.00390625" style="284" customWidth="1"/>
    <col min="3" max="3" width="14.625" style="284" customWidth="1"/>
    <col min="4" max="4" width="14.375" style="284" customWidth="1"/>
    <col min="5" max="5" width="15.625" style="284" customWidth="1"/>
    <col min="6" max="6" width="14.625" style="284" customWidth="1"/>
    <col min="7" max="7" width="14.25390625" style="284" customWidth="1"/>
    <col min="8" max="8" width="16.125" style="284" customWidth="1"/>
    <col min="9" max="9" width="14.00390625" style="284" customWidth="1"/>
    <col min="10" max="10" width="14.75390625" style="284" customWidth="1"/>
    <col min="11" max="11" width="15.125" style="284" customWidth="1"/>
    <col min="12" max="12" width="17.875" style="284" customWidth="1"/>
    <col min="13" max="16384" width="9.125" style="284" customWidth="1"/>
  </cols>
  <sheetData>
    <row r="1" spans="1:9" s="253" customFormat="1" ht="14.25">
      <c r="A1" s="245"/>
      <c r="B1" s="252"/>
      <c r="C1" s="252"/>
      <c r="F1" s="434"/>
      <c r="G1" s="434"/>
      <c r="H1" s="434"/>
      <c r="I1" s="434"/>
    </row>
    <row r="2" spans="1:10" s="253" customFormat="1" ht="10.5" customHeight="1">
      <c r="A2" s="245"/>
      <c r="B2" s="245"/>
      <c r="C2" s="245"/>
      <c r="D2" s="245"/>
      <c r="E2" s="245"/>
      <c r="F2" s="245"/>
      <c r="G2" s="245"/>
      <c r="H2" s="435" t="s">
        <v>99</v>
      </c>
      <c r="I2" s="435"/>
      <c r="J2" s="245"/>
    </row>
    <row r="3" spans="1:10" s="253" customFormat="1" ht="11.25" customHeight="1">
      <c r="A3" s="245"/>
      <c r="B3" s="245"/>
      <c r="C3" s="245"/>
      <c r="D3" s="245"/>
      <c r="E3" s="245"/>
      <c r="F3" s="245"/>
      <c r="G3" s="245"/>
      <c r="H3" s="436" t="s">
        <v>100</v>
      </c>
      <c r="I3" s="436"/>
      <c r="J3" s="245"/>
    </row>
    <row r="4" spans="1:9" s="253" customFormat="1" ht="9.75" customHeight="1">
      <c r="A4" s="437" t="s">
        <v>101</v>
      </c>
      <c r="B4" s="437"/>
      <c r="C4" s="437"/>
      <c r="D4" s="437"/>
      <c r="E4" s="437"/>
      <c r="F4" s="437"/>
      <c r="G4" s="437"/>
      <c r="H4" s="436" t="s">
        <v>102</v>
      </c>
      <c r="I4" s="436"/>
    </row>
    <row r="5" spans="1:10" s="253" customFormat="1" ht="12.75" customHeight="1" thickBot="1">
      <c r="A5" s="437" t="s">
        <v>103</v>
      </c>
      <c r="B5" s="437"/>
      <c r="C5" s="437"/>
      <c r="D5" s="437"/>
      <c r="E5" s="437"/>
      <c r="F5" s="437"/>
      <c r="G5" s="437"/>
      <c r="J5" s="254" t="s">
        <v>104</v>
      </c>
    </row>
    <row r="6" spans="1:10" s="253" customFormat="1" ht="11.25" customHeight="1" thickBot="1">
      <c r="A6" s="437"/>
      <c r="B6" s="437"/>
      <c r="C6" s="437"/>
      <c r="D6" s="437"/>
      <c r="E6" s="437"/>
      <c r="F6" s="437"/>
      <c r="G6" s="437"/>
      <c r="H6" s="255" t="s">
        <v>105</v>
      </c>
      <c r="I6" s="170" t="s">
        <v>106</v>
      </c>
      <c r="J6" s="256" t="s">
        <v>107</v>
      </c>
    </row>
    <row r="7" spans="1:11" s="253" customFormat="1" ht="16.5" customHeight="1">
      <c r="A7" s="435" t="s">
        <v>127</v>
      </c>
      <c r="B7" s="435"/>
      <c r="C7" s="435"/>
      <c r="D7" s="435"/>
      <c r="E7" s="435"/>
      <c r="F7" s="435"/>
      <c r="G7" s="435"/>
      <c r="H7" s="257"/>
      <c r="I7" s="181" t="s">
        <v>108</v>
      </c>
      <c r="J7" s="256"/>
      <c r="K7" s="258"/>
    </row>
    <row r="8" spans="1:11" s="261" customFormat="1" ht="6" customHeight="1">
      <c r="A8" s="439" t="s">
        <v>123</v>
      </c>
      <c r="B8" s="439"/>
      <c r="C8" s="439"/>
      <c r="D8" s="439"/>
      <c r="E8" s="439"/>
      <c r="F8" s="439"/>
      <c r="G8" s="439"/>
      <c r="H8" s="439"/>
      <c r="I8" s="438" t="s">
        <v>109</v>
      </c>
      <c r="J8" s="259"/>
      <c r="K8" s="260"/>
    </row>
    <row r="9" spans="1:11" s="261" customFormat="1" ht="10.5" customHeight="1">
      <c r="A9" s="439"/>
      <c r="B9" s="439"/>
      <c r="C9" s="439"/>
      <c r="D9" s="439"/>
      <c r="E9" s="439"/>
      <c r="F9" s="439"/>
      <c r="G9" s="439"/>
      <c r="H9" s="439"/>
      <c r="I9" s="438"/>
      <c r="J9" s="262"/>
      <c r="K9" s="260"/>
    </row>
    <row r="10" spans="1:11" s="261" customFormat="1" ht="14.25" customHeight="1">
      <c r="A10" s="263" t="s">
        <v>118</v>
      </c>
      <c r="B10" s="264"/>
      <c r="C10" s="264"/>
      <c r="D10" s="263"/>
      <c r="E10" s="263"/>
      <c r="F10" s="263"/>
      <c r="G10" s="263"/>
      <c r="H10" s="263"/>
      <c r="I10" s="168" t="s">
        <v>106</v>
      </c>
      <c r="J10" s="265" t="s">
        <v>110</v>
      </c>
      <c r="K10" s="260"/>
    </row>
    <row r="11" spans="1:11" s="261" customFormat="1" ht="12" customHeight="1">
      <c r="A11" s="168" t="s">
        <v>111</v>
      </c>
      <c r="B11" s="264"/>
      <c r="C11" s="264"/>
      <c r="D11" s="263"/>
      <c r="E11" s="263"/>
      <c r="F11" s="263"/>
      <c r="G11" s="263"/>
      <c r="H11" s="263"/>
      <c r="I11" s="263" t="s">
        <v>112</v>
      </c>
      <c r="J11" s="265" t="s">
        <v>113</v>
      </c>
      <c r="K11" s="260"/>
    </row>
    <row r="12" spans="1:11" s="261" customFormat="1" ht="12" customHeight="1">
      <c r="A12" s="168" t="s">
        <v>114</v>
      </c>
      <c r="B12" s="264"/>
      <c r="C12" s="264"/>
      <c r="D12" s="263"/>
      <c r="E12" s="263"/>
      <c r="F12" s="263"/>
      <c r="G12" s="263"/>
      <c r="H12" s="263"/>
      <c r="I12" s="263" t="s">
        <v>112</v>
      </c>
      <c r="J12" s="265" t="s">
        <v>115</v>
      </c>
      <c r="K12" s="260"/>
    </row>
    <row r="13" spans="1:11" s="261" customFormat="1" ht="14.25" customHeight="1" thickBot="1">
      <c r="A13" s="168" t="s">
        <v>116</v>
      </c>
      <c r="B13" s="264"/>
      <c r="C13" s="264"/>
      <c r="D13" s="263"/>
      <c r="E13" s="263"/>
      <c r="F13" s="263"/>
      <c r="G13" s="263"/>
      <c r="H13" s="263"/>
      <c r="I13" s="263" t="s">
        <v>112</v>
      </c>
      <c r="J13" s="266" t="s">
        <v>117</v>
      </c>
      <c r="K13" s="260"/>
    </row>
    <row r="14" spans="1:12" s="253" customFormat="1" ht="17.25" customHeight="1" thickBot="1">
      <c r="A14" s="422" t="s">
        <v>42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</row>
    <row r="15" spans="1:12" s="261" customFormat="1" ht="15" customHeight="1" thickBot="1">
      <c r="A15" s="423" t="s">
        <v>3</v>
      </c>
      <c r="B15" s="424" t="s">
        <v>0</v>
      </c>
      <c r="C15" s="429" t="s">
        <v>37</v>
      </c>
      <c r="D15" s="430"/>
      <c r="E15" s="430"/>
      <c r="F15" s="430"/>
      <c r="G15" s="430"/>
      <c r="H15" s="430"/>
      <c r="I15" s="430"/>
      <c r="J15" s="430"/>
      <c r="K15" s="430"/>
      <c r="L15" s="431"/>
    </row>
    <row r="16" spans="1:12" s="253" customFormat="1" ht="106.5" customHeight="1" thickBot="1">
      <c r="A16" s="423"/>
      <c r="B16" s="424"/>
      <c r="C16" s="432" t="s">
        <v>96</v>
      </c>
      <c r="D16" s="433"/>
      <c r="E16" s="425" t="s">
        <v>90</v>
      </c>
      <c r="F16" s="426"/>
      <c r="G16" s="427" t="s">
        <v>131</v>
      </c>
      <c r="H16" s="428"/>
      <c r="I16" s="426"/>
      <c r="J16" s="426"/>
      <c r="K16" s="426" t="s">
        <v>157</v>
      </c>
      <c r="L16" s="426"/>
    </row>
    <row r="17" spans="1:12" s="253" customFormat="1" ht="47.25" customHeight="1" thickBot="1">
      <c r="A17" s="423"/>
      <c r="B17" s="424"/>
      <c r="C17" s="268" t="s">
        <v>1</v>
      </c>
      <c r="D17" s="267" t="s">
        <v>2</v>
      </c>
      <c r="E17" s="268" t="s">
        <v>1</v>
      </c>
      <c r="F17" s="267" t="s">
        <v>2</v>
      </c>
      <c r="G17" s="267" t="s">
        <v>1</v>
      </c>
      <c r="H17" s="267" t="s">
        <v>2</v>
      </c>
      <c r="I17" s="267" t="s">
        <v>1</v>
      </c>
      <c r="J17" s="337" t="s">
        <v>2</v>
      </c>
      <c r="K17" s="267" t="s">
        <v>1</v>
      </c>
      <c r="L17" s="267" t="s">
        <v>2</v>
      </c>
    </row>
    <row r="18" spans="1:12" s="253" customFormat="1" ht="13.5" customHeight="1" thickBot="1">
      <c r="A18" s="269">
        <v>1</v>
      </c>
      <c r="B18" s="270" t="s">
        <v>4</v>
      </c>
      <c r="C18" s="271" t="s">
        <v>5</v>
      </c>
      <c r="D18" s="269">
        <v>4</v>
      </c>
      <c r="E18" s="269">
        <v>5</v>
      </c>
      <c r="F18" s="269">
        <v>6</v>
      </c>
      <c r="G18" s="269">
        <v>7</v>
      </c>
      <c r="H18" s="269">
        <v>8</v>
      </c>
      <c r="I18" s="269">
        <v>9</v>
      </c>
      <c r="J18" s="338">
        <v>10</v>
      </c>
      <c r="K18" s="269">
        <v>11</v>
      </c>
      <c r="L18" s="269">
        <v>12</v>
      </c>
    </row>
    <row r="19" spans="1:12" s="273" customFormat="1" ht="33" customHeight="1" thickBot="1">
      <c r="A19" s="63" t="s">
        <v>144</v>
      </c>
      <c r="B19" s="272" t="s">
        <v>10</v>
      </c>
      <c r="C19" s="298" t="s">
        <v>6</v>
      </c>
      <c r="D19" s="365">
        <f>F19+H19</f>
        <v>91888.33</v>
      </c>
      <c r="E19" s="360" t="s">
        <v>6</v>
      </c>
      <c r="F19" s="365">
        <f>F21+F22</f>
        <v>0</v>
      </c>
      <c r="G19" s="298" t="s">
        <v>6</v>
      </c>
      <c r="H19" s="299">
        <f>H21+H22</f>
        <v>91888.33</v>
      </c>
      <c r="I19" s="300"/>
      <c r="J19" s="294"/>
      <c r="K19" s="298" t="s">
        <v>6</v>
      </c>
      <c r="L19" s="299">
        <f>L21+L22</f>
        <v>0</v>
      </c>
    </row>
    <row r="20" spans="1:12" s="253" customFormat="1" ht="12.75" customHeight="1">
      <c r="A20" s="65" t="s">
        <v>31</v>
      </c>
      <c r="B20" s="274"/>
      <c r="C20" s="301"/>
      <c r="D20" s="366"/>
      <c r="E20" s="373"/>
      <c r="F20" s="366"/>
      <c r="G20" s="301"/>
      <c r="H20" s="302"/>
      <c r="I20" s="303"/>
      <c r="J20" s="295"/>
      <c r="K20" s="301"/>
      <c r="L20" s="302"/>
    </row>
    <row r="21" spans="1:12" s="253" customFormat="1" ht="18" customHeight="1">
      <c r="A21" s="67" t="s">
        <v>63</v>
      </c>
      <c r="B21" s="275" t="s">
        <v>26</v>
      </c>
      <c r="C21" s="304" t="s">
        <v>6</v>
      </c>
      <c r="D21" s="367">
        <f aca="true" t="shared" si="0" ref="D21:D46">F21+H21</f>
        <v>91888.33</v>
      </c>
      <c r="E21" s="374" t="s">
        <v>6</v>
      </c>
      <c r="F21" s="367"/>
      <c r="G21" s="304" t="s">
        <v>6</v>
      </c>
      <c r="H21" s="306">
        <v>91888.33</v>
      </c>
      <c r="I21" s="307"/>
      <c r="J21" s="295"/>
      <c r="K21" s="304" t="s">
        <v>6</v>
      </c>
      <c r="L21" s="306"/>
    </row>
    <row r="22" spans="1:12" s="253" customFormat="1" ht="27" customHeight="1" thickBot="1">
      <c r="A22" s="69" t="s">
        <v>145</v>
      </c>
      <c r="B22" s="276" t="s">
        <v>27</v>
      </c>
      <c r="C22" s="308" t="s">
        <v>6</v>
      </c>
      <c r="D22" s="375">
        <f t="shared" si="0"/>
        <v>0</v>
      </c>
      <c r="E22" s="376" t="s">
        <v>6</v>
      </c>
      <c r="F22" s="375"/>
      <c r="G22" s="308" t="s">
        <v>6</v>
      </c>
      <c r="H22" s="309">
        <v>0</v>
      </c>
      <c r="I22" s="310"/>
      <c r="J22" s="295"/>
      <c r="K22" s="308" t="s">
        <v>6</v>
      </c>
      <c r="L22" s="309">
        <v>0</v>
      </c>
    </row>
    <row r="23" spans="1:12" s="273" customFormat="1" ht="33.75" customHeight="1" thickBot="1">
      <c r="A23" s="63" t="s">
        <v>146</v>
      </c>
      <c r="B23" s="272" t="s">
        <v>11</v>
      </c>
      <c r="C23" s="298" t="s">
        <v>6</v>
      </c>
      <c r="D23" s="362">
        <f t="shared" si="0"/>
        <v>102064.36</v>
      </c>
      <c r="E23" s="360" t="s">
        <v>6</v>
      </c>
      <c r="F23" s="362">
        <f>F25+F26+F28</f>
        <v>102064.36</v>
      </c>
      <c r="G23" s="298" t="s">
        <v>6</v>
      </c>
      <c r="H23" s="311">
        <f>H25+H26+H28</f>
        <v>0</v>
      </c>
      <c r="I23" s="300"/>
      <c r="J23" s="294"/>
      <c r="K23" s="298" t="s">
        <v>6</v>
      </c>
      <c r="L23" s="311">
        <f>L25+L26+L28</f>
        <v>0</v>
      </c>
    </row>
    <row r="24" spans="1:12" s="253" customFormat="1" ht="13.5" customHeight="1">
      <c r="A24" s="65" t="s">
        <v>41</v>
      </c>
      <c r="B24" s="277"/>
      <c r="C24" s="301"/>
      <c r="D24" s="366">
        <f t="shared" si="0"/>
        <v>0</v>
      </c>
      <c r="E24" s="373"/>
      <c r="F24" s="366"/>
      <c r="G24" s="301"/>
      <c r="H24" s="302"/>
      <c r="I24" s="303"/>
      <c r="J24" s="295"/>
      <c r="K24" s="301"/>
      <c r="L24" s="302"/>
    </row>
    <row r="25" spans="1:12" s="253" customFormat="1" ht="14.25" customHeight="1">
      <c r="A25" s="67" t="s">
        <v>68</v>
      </c>
      <c r="B25" s="275" t="s">
        <v>14</v>
      </c>
      <c r="C25" s="304" t="s">
        <v>6</v>
      </c>
      <c r="D25" s="367">
        <f t="shared" si="0"/>
        <v>102064.36</v>
      </c>
      <c r="E25" s="374" t="s">
        <v>6</v>
      </c>
      <c r="F25" s="377">
        <v>102064.36</v>
      </c>
      <c r="G25" s="304" t="s">
        <v>6</v>
      </c>
      <c r="H25" s="305"/>
      <c r="I25" s="307"/>
      <c r="J25" s="296"/>
      <c r="K25" s="304" t="s">
        <v>6</v>
      </c>
      <c r="L25" s="305"/>
    </row>
    <row r="26" spans="1:12" s="253" customFormat="1" ht="13.5" customHeight="1">
      <c r="A26" s="67" t="s">
        <v>28</v>
      </c>
      <c r="B26" s="278" t="s">
        <v>15</v>
      </c>
      <c r="C26" s="312" t="s">
        <v>6</v>
      </c>
      <c r="D26" s="378">
        <f t="shared" si="0"/>
        <v>0</v>
      </c>
      <c r="E26" s="379" t="s">
        <v>6</v>
      </c>
      <c r="F26" s="380"/>
      <c r="G26" s="312" t="s">
        <v>6</v>
      </c>
      <c r="H26" s="313"/>
      <c r="I26" s="303"/>
      <c r="J26" s="296"/>
      <c r="K26" s="312" t="s">
        <v>6</v>
      </c>
      <c r="L26" s="313"/>
    </row>
    <row r="27" spans="1:12" s="253" customFormat="1" ht="12.75" customHeight="1">
      <c r="A27" s="73" t="s">
        <v>147</v>
      </c>
      <c r="B27" s="279" t="s">
        <v>16</v>
      </c>
      <c r="C27" s="312" t="s">
        <v>6</v>
      </c>
      <c r="D27" s="378">
        <f>F27</f>
        <v>0</v>
      </c>
      <c r="E27" s="379" t="s">
        <v>6</v>
      </c>
      <c r="F27" s="380"/>
      <c r="G27" s="312" t="s">
        <v>6</v>
      </c>
      <c r="H27" s="313"/>
      <c r="I27" s="315"/>
      <c r="J27" s="296"/>
      <c r="K27" s="312" t="s">
        <v>6</v>
      </c>
      <c r="L27" s="313"/>
    </row>
    <row r="28" spans="1:12" s="253" customFormat="1" ht="28.5" customHeight="1" thickBot="1">
      <c r="A28" s="69" t="s">
        <v>145</v>
      </c>
      <c r="B28" s="276" t="s">
        <v>29</v>
      </c>
      <c r="C28" s="316" t="s">
        <v>6</v>
      </c>
      <c r="D28" s="381">
        <f t="shared" si="0"/>
        <v>0</v>
      </c>
      <c r="E28" s="382" t="s">
        <v>6</v>
      </c>
      <c r="F28" s="383"/>
      <c r="G28" s="316" t="s">
        <v>6</v>
      </c>
      <c r="H28" s="317"/>
      <c r="I28" s="310"/>
      <c r="J28" s="296"/>
      <c r="K28" s="316" t="s">
        <v>6</v>
      </c>
      <c r="L28" s="317"/>
    </row>
    <row r="29" spans="1:12" s="359" customFormat="1" ht="40.5" customHeight="1" thickBot="1">
      <c r="A29" s="351" t="s">
        <v>148</v>
      </c>
      <c r="B29" s="352" t="s">
        <v>12</v>
      </c>
      <c r="C29" s="353" t="s">
        <v>6</v>
      </c>
      <c r="D29" s="363">
        <f t="shared" si="0"/>
        <v>86213.12</v>
      </c>
      <c r="E29" s="384" t="s">
        <v>6</v>
      </c>
      <c r="F29" s="369">
        <v>86213.12</v>
      </c>
      <c r="G29" s="353" t="s">
        <v>6</v>
      </c>
      <c r="H29" s="354"/>
      <c r="I29" s="356"/>
      <c r="J29" s="357"/>
      <c r="K29" s="358" t="s">
        <v>6</v>
      </c>
      <c r="L29" s="354">
        <v>16986.72</v>
      </c>
    </row>
    <row r="30" spans="1:12" s="273" customFormat="1" ht="54" customHeight="1" thickBot="1">
      <c r="A30" s="293" t="s">
        <v>149</v>
      </c>
      <c r="B30" s="272" t="s">
        <v>13</v>
      </c>
      <c r="C30" s="319" t="s">
        <v>6</v>
      </c>
      <c r="D30" s="360">
        <f t="shared" si="0"/>
        <v>77576.3</v>
      </c>
      <c r="E30" s="385" t="s">
        <v>6</v>
      </c>
      <c r="F30" s="368">
        <v>77576.3</v>
      </c>
      <c r="G30" s="319" t="s">
        <v>6</v>
      </c>
      <c r="H30" s="298"/>
      <c r="I30" s="300"/>
      <c r="J30" s="294"/>
      <c r="K30" s="339" t="s">
        <v>6</v>
      </c>
      <c r="L30" s="298"/>
    </row>
    <row r="31" spans="1:82" s="280" customFormat="1" ht="38.25" customHeight="1" thickBot="1">
      <c r="A31" s="63" t="s">
        <v>150</v>
      </c>
      <c r="B31" s="272" t="s">
        <v>7</v>
      </c>
      <c r="C31" s="319">
        <f>E31+G31</f>
        <v>784286</v>
      </c>
      <c r="D31" s="360">
        <f t="shared" si="0"/>
        <v>357742.11</v>
      </c>
      <c r="E31" s="386">
        <v>571942</v>
      </c>
      <c r="F31" s="360">
        <f>F19+F23+F29+F30</f>
        <v>265853.77999999997</v>
      </c>
      <c r="G31" s="321">
        <v>212344</v>
      </c>
      <c r="H31" s="298">
        <f>H19+H23+H29+H30</f>
        <v>91888.33</v>
      </c>
      <c r="I31" s="300"/>
      <c r="J31" s="294"/>
      <c r="K31" s="340">
        <v>36251</v>
      </c>
      <c r="L31" s="298">
        <f>L19+L23+L29+L30</f>
        <v>16986.72</v>
      </c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3"/>
      <c r="CC31" s="273"/>
      <c r="CD31" s="273"/>
    </row>
    <row r="32" spans="1:82" s="280" customFormat="1" ht="27.75" customHeight="1" thickBot="1">
      <c r="A32" s="63" t="s">
        <v>82</v>
      </c>
      <c r="B32" s="272" t="s">
        <v>30</v>
      </c>
      <c r="C32" s="319">
        <f>E32+G32</f>
        <v>2000</v>
      </c>
      <c r="D32" s="298">
        <f t="shared" si="0"/>
        <v>400</v>
      </c>
      <c r="E32" s="321">
        <v>2000</v>
      </c>
      <c r="F32" s="298">
        <f>F34+F35</f>
        <v>400</v>
      </c>
      <c r="G32" s="319">
        <v>0</v>
      </c>
      <c r="H32" s="298">
        <f>H34+H35</f>
        <v>0</v>
      </c>
      <c r="I32" s="300"/>
      <c r="J32" s="294"/>
      <c r="K32" s="339">
        <v>0</v>
      </c>
      <c r="L32" s="298">
        <f>L34+L35</f>
        <v>0</v>
      </c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3"/>
      <c r="BZ32" s="273"/>
      <c r="CA32" s="273"/>
      <c r="CB32" s="273"/>
      <c r="CC32" s="273"/>
      <c r="CD32" s="273"/>
    </row>
    <row r="33" spans="1:82" s="282" customFormat="1" ht="12.75" customHeight="1">
      <c r="A33" s="65" t="s">
        <v>32</v>
      </c>
      <c r="B33" s="281"/>
      <c r="C33" s="322"/>
      <c r="D33" s="308">
        <f t="shared" si="0"/>
        <v>0</v>
      </c>
      <c r="E33" s="322"/>
      <c r="F33" s="308"/>
      <c r="G33" s="322"/>
      <c r="H33" s="308"/>
      <c r="I33" s="303"/>
      <c r="J33" s="295"/>
      <c r="K33" s="341"/>
      <c r="L33" s="308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</row>
    <row r="34" spans="1:82" s="282" customFormat="1" ht="27" customHeight="1">
      <c r="A34" s="67" t="s">
        <v>151</v>
      </c>
      <c r="B34" s="275" t="s">
        <v>69</v>
      </c>
      <c r="C34" s="323" t="s">
        <v>6</v>
      </c>
      <c r="D34" s="304">
        <f t="shared" si="0"/>
        <v>0</v>
      </c>
      <c r="E34" s="323" t="s">
        <v>6</v>
      </c>
      <c r="F34" s="304"/>
      <c r="G34" s="323" t="s">
        <v>6</v>
      </c>
      <c r="H34" s="304"/>
      <c r="I34" s="307"/>
      <c r="J34" s="296"/>
      <c r="K34" s="342" t="s">
        <v>6</v>
      </c>
      <c r="L34" s="304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</row>
    <row r="35" spans="1:82" s="282" customFormat="1" ht="15.75" customHeight="1">
      <c r="A35" s="67" t="s">
        <v>152</v>
      </c>
      <c r="B35" s="275" t="s">
        <v>70</v>
      </c>
      <c r="C35" s="324" t="s">
        <v>6</v>
      </c>
      <c r="D35" s="304">
        <f t="shared" si="0"/>
        <v>400</v>
      </c>
      <c r="E35" s="324" t="s">
        <v>6</v>
      </c>
      <c r="F35" s="325">
        <v>400</v>
      </c>
      <c r="G35" s="324" t="s">
        <v>6</v>
      </c>
      <c r="H35" s="304">
        <f>H37+H38</f>
        <v>0</v>
      </c>
      <c r="I35" s="307"/>
      <c r="J35" s="296"/>
      <c r="K35" s="343" t="s">
        <v>6</v>
      </c>
      <c r="L35" s="304">
        <f>L37+L38</f>
        <v>0</v>
      </c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</row>
    <row r="36" spans="1:82" s="282" customFormat="1" ht="12" customHeight="1">
      <c r="A36" s="65" t="s">
        <v>80</v>
      </c>
      <c r="B36" s="274"/>
      <c r="C36" s="326"/>
      <c r="D36" s="308">
        <f t="shared" si="0"/>
        <v>0</v>
      </c>
      <c r="E36" s="326"/>
      <c r="F36" s="327"/>
      <c r="G36" s="326"/>
      <c r="H36" s="308"/>
      <c r="I36" s="303"/>
      <c r="J36" s="297"/>
      <c r="K36" s="344"/>
      <c r="L36" s="308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</row>
    <row r="37" spans="1:82" s="282" customFormat="1" ht="24" customHeight="1">
      <c r="A37" s="73" t="s">
        <v>153</v>
      </c>
      <c r="B37" s="283" t="s">
        <v>71</v>
      </c>
      <c r="C37" s="323" t="s">
        <v>6</v>
      </c>
      <c r="D37" s="304">
        <f t="shared" si="0"/>
        <v>0</v>
      </c>
      <c r="E37" s="323" t="s">
        <v>6</v>
      </c>
      <c r="F37" s="325"/>
      <c r="G37" s="323" t="s">
        <v>6</v>
      </c>
      <c r="H37" s="304"/>
      <c r="I37" s="307"/>
      <c r="J37" s="295"/>
      <c r="K37" s="342" t="s">
        <v>6</v>
      </c>
      <c r="L37" s="304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</row>
    <row r="38" spans="1:82" s="282" customFormat="1" ht="26.25" customHeight="1" thickBot="1">
      <c r="A38" s="77" t="s">
        <v>154</v>
      </c>
      <c r="B38" s="279" t="s">
        <v>72</v>
      </c>
      <c r="C38" s="326" t="s">
        <v>6</v>
      </c>
      <c r="D38" s="328">
        <f t="shared" si="0"/>
        <v>0</v>
      </c>
      <c r="E38" s="326" t="s">
        <v>6</v>
      </c>
      <c r="F38" s="328"/>
      <c r="G38" s="326" t="s">
        <v>6</v>
      </c>
      <c r="H38" s="328"/>
      <c r="I38" s="303"/>
      <c r="J38" s="295"/>
      <c r="K38" s="344" t="s">
        <v>6</v>
      </c>
      <c r="L38" s="328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</row>
    <row r="39" spans="1:82" s="280" customFormat="1" ht="27" customHeight="1" thickBot="1">
      <c r="A39" s="63" t="s">
        <v>83</v>
      </c>
      <c r="B39" s="272" t="s">
        <v>8</v>
      </c>
      <c r="C39" s="319">
        <f>E39+G39</f>
        <v>484714</v>
      </c>
      <c r="D39" s="298">
        <f t="shared" si="0"/>
        <v>250752.24</v>
      </c>
      <c r="E39" s="321">
        <v>420586</v>
      </c>
      <c r="F39" s="320">
        <v>224091</v>
      </c>
      <c r="G39" s="321">
        <v>64128</v>
      </c>
      <c r="H39" s="320">
        <v>26661.24</v>
      </c>
      <c r="I39" s="300"/>
      <c r="J39" s="294"/>
      <c r="K39" s="340">
        <f>10535+602</f>
        <v>11137</v>
      </c>
      <c r="L39" s="320">
        <f>22363.65-L31</f>
        <v>5376.93</v>
      </c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3"/>
      <c r="BQ39" s="273"/>
      <c r="BR39" s="273"/>
      <c r="BS39" s="273"/>
      <c r="BT39" s="273"/>
      <c r="BU39" s="273"/>
      <c r="BV39" s="273"/>
      <c r="BW39" s="273"/>
      <c r="BX39" s="273"/>
      <c r="BY39" s="273"/>
      <c r="BZ39" s="273"/>
      <c r="CA39" s="273"/>
      <c r="CB39" s="273"/>
      <c r="CC39" s="273"/>
      <c r="CD39" s="273"/>
    </row>
    <row r="40" spans="1:82" s="282" customFormat="1" ht="14.25" customHeight="1">
      <c r="A40" s="65" t="s">
        <v>33</v>
      </c>
      <c r="B40" s="277"/>
      <c r="C40" s="322"/>
      <c r="D40" s="308">
        <f t="shared" si="0"/>
        <v>0</v>
      </c>
      <c r="E40" s="322"/>
      <c r="F40" s="308"/>
      <c r="G40" s="322"/>
      <c r="H40" s="308"/>
      <c r="I40" s="303"/>
      <c r="J40" s="295"/>
      <c r="K40" s="341"/>
      <c r="L40" s="308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</row>
    <row r="41" spans="1:82" s="282" customFormat="1" ht="26.25" customHeight="1">
      <c r="A41" s="67" t="s">
        <v>155</v>
      </c>
      <c r="B41" s="275" t="s">
        <v>64</v>
      </c>
      <c r="C41" s="329" t="s">
        <v>6</v>
      </c>
      <c r="D41" s="330">
        <f t="shared" si="0"/>
        <v>0</v>
      </c>
      <c r="E41" s="329" t="s">
        <v>6</v>
      </c>
      <c r="F41" s="330">
        <f>F43+F44</f>
        <v>0</v>
      </c>
      <c r="G41" s="329" t="s">
        <v>6</v>
      </c>
      <c r="H41" s="330">
        <f>H43+H44</f>
        <v>0</v>
      </c>
      <c r="I41" s="307"/>
      <c r="J41" s="295"/>
      <c r="K41" s="345" t="s">
        <v>6</v>
      </c>
      <c r="L41" s="330">
        <f>L43+L44</f>
        <v>0</v>
      </c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</row>
    <row r="42" spans="1:82" s="282" customFormat="1" ht="12.75" customHeight="1">
      <c r="A42" s="77" t="s">
        <v>34</v>
      </c>
      <c r="B42" s="279"/>
      <c r="C42" s="331"/>
      <c r="D42" s="332">
        <f t="shared" si="0"/>
        <v>0</v>
      </c>
      <c r="E42" s="331"/>
      <c r="F42" s="332"/>
      <c r="G42" s="331"/>
      <c r="H42" s="332"/>
      <c r="I42" s="303"/>
      <c r="J42" s="297"/>
      <c r="K42" s="346"/>
      <c r="L42" s="332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</row>
    <row r="43" spans="1:82" s="282" customFormat="1" ht="18" customHeight="1">
      <c r="A43" s="73" t="s">
        <v>153</v>
      </c>
      <c r="B43" s="283" t="s">
        <v>65</v>
      </c>
      <c r="C43" s="323" t="s">
        <v>6</v>
      </c>
      <c r="D43" s="304">
        <f t="shared" si="0"/>
        <v>0</v>
      </c>
      <c r="E43" s="323" t="s">
        <v>6</v>
      </c>
      <c r="F43" s="304"/>
      <c r="G43" s="323" t="s">
        <v>6</v>
      </c>
      <c r="H43" s="304"/>
      <c r="I43" s="307"/>
      <c r="J43" s="295"/>
      <c r="K43" s="342" t="s">
        <v>6</v>
      </c>
      <c r="L43" s="304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</row>
    <row r="44" spans="1:82" s="282" customFormat="1" ht="28.5" customHeight="1">
      <c r="A44" s="78" t="s">
        <v>154</v>
      </c>
      <c r="B44" s="283" t="s">
        <v>66</v>
      </c>
      <c r="C44" s="324" t="s">
        <v>6</v>
      </c>
      <c r="D44" s="312">
        <f t="shared" si="0"/>
        <v>0</v>
      </c>
      <c r="E44" s="324" t="s">
        <v>6</v>
      </c>
      <c r="F44" s="312"/>
      <c r="G44" s="324" t="s">
        <v>6</v>
      </c>
      <c r="H44" s="312"/>
      <c r="I44" s="315"/>
      <c r="J44" s="295"/>
      <c r="K44" s="343" t="s">
        <v>6</v>
      </c>
      <c r="L44" s="312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</row>
    <row r="45" spans="1:82" s="282" customFormat="1" ht="18" customHeight="1" thickBot="1">
      <c r="A45" s="65" t="s">
        <v>156</v>
      </c>
      <c r="B45" s="276" t="s">
        <v>67</v>
      </c>
      <c r="C45" s="322" t="s">
        <v>6</v>
      </c>
      <c r="D45" s="308">
        <f t="shared" si="0"/>
        <v>44447</v>
      </c>
      <c r="E45" s="322" t="s">
        <v>6</v>
      </c>
      <c r="F45" s="327">
        <v>44447</v>
      </c>
      <c r="G45" s="322" t="s">
        <v>6</v>
      </c>
      <c r="H45" s="308"/>
      <c r="I45" s="310"/>
      <c r="J45" s="295"/>
      <c r="K45" s="341" t="s">
        <v>6</v>
      </c>
      <c r="L45" s="308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</row>
    <row r="46" spans="1:82" s="280" customFormat="1" ht="36.75" customHeight="1" thickBot="1">
      <c r="A46" s="63" t="s">
        <v>84</v>
      </c>
      <c r="B46" s="272" t="s">
        <v>9</v>
      </c>
      <c r="C46" s="319">
        <f>E46+G46</f>
        <v>1271000</v>
      </c>
      <c r="D46" s="298">
        <f t="shared" si="0"/>
        <v>608894.35</v>
      </c>
      <c r="E46" s="298">
        <f>E31+E32+E39</f>
        <v>994528</v>
      </c>
      <c r="F46" s="298">
        <f>F31+F32+F39</f>
        <v>490344.77999999997</v>
      </c>
      <c r="G46" s="319">
        <f>G31+G32+G39</f>
        <v>276472</v>
      </c>
      <c r="H46" s="298">
        <f>H31+H32+H39</f>
        <v>118549.57</v>
      </c>
      <c r="I46" s="300"/>
      <c r="J46" s="294"/>
      <c r="K46" s="339">
        <f>K31+K32+K39</f>
        <v>47388</v>
      </c>
      <c r="L46" s="298">
        <f>L31+L32+L39</f>
        <v>22363.65</v>
      </c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273"/>
      <c r="BW46" s="273"/>
      <c r="BX46" s="273"/>
      <c r="BY46" s="273"/>
      <c r="BZ46" s="273"/>
      <c r="CA46" s="273"/>
      <c r="CB46" s="273"/>
      <c r="CC46" s="273"/>
      <c r="CD46" s="273"/>
    </row>
  </sheetData>
  <sheetProtection/>
  <mergeCells count="19">
    <mergeCell ref="A14:L14"/>
    <mergeCell ref="A15:A17"/>
    <mergeCell ref="B15:B17"/>
    <mergeCell ref="E16:F16"/>
    <mergeCell ref="G16:H16"/>
    <mergeCell ref="I16:J16"/>
    <mergeCell ref="K16:L16"/>
    <mergeCell ref="C15:L15"/>
    <mergeCell ref="C16:D16"/>
    <mergeCell ref="F1:I1"/>
    <mergeCell ref="H2:I2"/>
    <mergeCell ref="H3:I3"/>
    <mergeCell ref="A4:G4"/>
    <mergeCell ref="H4:I4"/>
    <mergeCell ref="I8:I9"/>
    <mergeCell ref="A5:G5"/>
    <mergeCell ref="A6:G6"/>
    <mergeCell ref="A7:G7"/>
    <mergeCell ref="A8:H9"/>
  </mergeCells>
  <printOptions/>
  <pageMargins left="0" right="0" top="0" bottom="0" header="0.5118110236220472" footer="0.5118110236220472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D46"/>
  <sheetViews>
    <sheetView zoomScale="75" zoomScaleNormal="75" workbookViewId="0" topLeftCell="A28">
      <selection activeCell="G44" sqref="G44"/>
    </sheetView>
  </sheetViews>
  <sheetFormatPr defaultColWidth="9.00390625" defaultRowHeight="12.75"/>
  <cols>
    <col min="1" max="1" width="79.25390625" style="284" customWidth="1"/>
    <col min="2" max="2" width="7.00390625" style="284" customWidth="1"/>
    <col min="3" max="3" width="14.625" style="284" customWidth="1"/>
    <col min="4" max="4" width="14.375" style="284" customWidth="1"/>
    <col min="5" max="5" width="15.625" style="284" customWidth="1"/>
    <col min="6" max="6" width="14.625" style="284" customWidth="1"/>
    <col min="7" max="7" width="14.25390625" style="284" customWidth="1"/>
    <col min="8" max="8" width="16.125" style="284" customWidth="1"/>
    <col min="9" max="9" width="14.00390625" style="284" customWidth="1"/>
    <col min="10" max="10" width="14.75390625" style="284" customWidth="1"/>
    <col min="11" max="11" width="15.125" style="284" customWidth="1"/>
    <col min="12" max="12" width="17.875" style="284" customWidth="1"/>
    <col min="13" max="16384" width="9.125" style="284" customWidth="1"/>
  </cols>
  <sheetData>
    <row r="1" spans="1:9" s="253" customFormat="1" ht="14.25">
      <c r="A1" s="245"/>
      <c r="B1" s="252"/>
      <c r="C1" s="252"/>
      <c r="F1" s="434"/>
      <c r="G1" s="434"/>
      <c r="H1" s="434"/>
      <c r="I1" s="434"/>
    </row>
    <row r="2" spans="1:10" s="253" customFormat="1" ht="10.5" customHeight="1">
      <c r="A2" s="245"/>
      <c r="B2" s="245"/>
      <c r="C2" s="245"/>
      <c r="D2" s="245"/>
      <c r="E2" s="245"/>
      <c r="F2" s="245"/>
      <c r="G2" s="245"/>
      <c r="H2" s="435" t="s">
        <v>99</v>
      </c>
      <c r="I2" s="435"/>
      <c r="J2" s="245"/>
    </row>
    <row r="3" spans="1:10" s="253" customFormat="1" ht="11.25" customHeight="1">
      <c r="A3" s="245"/>
      <c r="B3" s="245"/>
      <c r="C3" s="245"/>
      <c r="D3" s="245"/>
      <c r="E3" s="245"/>
      <c r="F3" s="245"/>
      <c r="G3" s="245"/>
      <c r="H3" s="436" t="s">
        <v>100</v>
      </c>
      <c r="I3" s="436"/>
      <c r="J3" s="245"/>
    </row>
    <row r="4" spans="1:9" s="253" customFormat="1" ht="9.75" customHeight="1">
      <c r="A4" s="437" t="s">
        <v>101</v>
      </c>
      <c r="B4" s="437"/>
      <c r="C4" s="437"/>
      <c r="D4" s="437"/>
      <c r="E4" s="437"/>
      <c r="F4" s="437"/>
      <c r="G4" s="437"/>
      <c r="H4" s="436" t="s">
        <v>102</v>
      </c>
      <c r="I4" s="436"/>
    </row>
    <row r="5" spans="1:10" s="253" customFormat="1" ht="12.75" customHeight="1" thickBot="1">
      <c r="A5" s="437" t="s">
        <v>103</v>
      </c>
      <c r="B5" s="437"/>
      <c r="C5" s="437"/>
      <c r="D5" s="437"/>
      <c r="E5" s="437"/>
      <c r="F5" s="437"/>
      <c r="G5" s="437"/>
      <c r="J5" s="254" t="s">
        <v>104</v>
      </c>
    </row>
    <row r="6" spans="1:10" s="253" customFormat="1" ht="11.25" customHeight="1" thickBot="1">
      <c r="A6" s="437"/>
      <c r="B6" s="437"/>
      <c r="C6" s="437"/>
      <c r="D6" s="437"/>
      <c r="E6" s="437"/>
      <c r="F6" s="437"/>
      <c r="G6" s="437"/>
      <c r="H6" s="255" t="s">
        <v>105</v>
      </c>
      <c r="I6" s="170" t="s">
        <v>106</v>
      </c>
      <c r="J6" s="256" t="s">
        <v>107</v>
      </c>
    </row>
    <row r="7" spans="1:11" s="253" customFormat="1" ht="16.5" customHeight="1">
      <c r="A7" s="435" t="s">
        <v>161</v>
      </c>
      <c r="B7" s="435"/>
      <c r="C7" s="435"/>
      <c r="D7" s="435"/>
      <c r="E7" s="435"/>
      <c r="F7" s="435"/>
      <c r="G7" s="435"/>
      <c r="H7" s="257"/>
      <c r="I7" s="181" t="s">
        <v>108</v>
      </c>
      <c r="J7" s="256"/>
      <c r="K7" s="258"/>
    </row>
    <row r="8" spans="1:11" s="261" customFormat="1" ht="6" customHeight="1">
      <c r="A8" s="439" t="s">
        <v>124</v>
      </c>
      <c r="B8" s="439"/>
      <c r="C8" s="439"/>
      <c r="D8" s="439"/>
      <c r="E8" s="439"/>
      <c r="F8" s="439"/>
      <c r="G8" s="439"/>
      <c r="H8" s="439"/>
      <c r="I8" s="438" t="s">
        <v>109</v>
      </c>
      <c r="J8" s="259"/>
      <c r="K8" s="260"/>
    </row>
    <row r="9" spans="1:11" s="261" customFormat="1" ht="10.5" customHeight="1">
      <c r="A9" s="439"/>
      <c r="B9" s="439"/>
      <c r="C9" s="439"/>
      <c r="D9" s="439"/>
      <c r="E9" s="439"/>
      <c r="F9" s="439"/>
      <c r="G9" s="439"/>
      <c r="H9" s="439"/>
      <c r="I9" s="438"/>
      <c r="J9" s="262"/>
      <c r="K9" s="260"/>
    </row>
    <row r="10" spans="1:11" s="261" customFormat="1" ht="14.25" customHeight="1">
      <c r="A10" s="263" t="s">
        <v>118</v>
      </c>
      <c r="B10" s="264"/>
      <c r="C10" s="264"/>
      <c r="D10" s="263"/>
      <c r="E10" s="263"/>
      <c r="F10" s="263"/>
      <c r="G10" s="263"/>
      <c r="H10" s="263"/>
      <c r="I10" s="168" t="s">
        <v>106</v>
      </c>
      <c r="J10" s="265" t="s">
        <v>110</v>
      </c>
      <c r="K10" s="260"/>
    </row>
    <row r="11" spans="1:11" s="261" customFormat="1" ht="12" customHeight="1">
      <c r="A11" s="168" t="s">
        <v>111</v>
      </c>
      <c r="B11" s="264"/>
      <c r="C11" s="264"/>
      <c r="D11" s="263"/>
      <c r="E11" s="263"/>
      <c r="F11" s="263"/>
      <c r="G11" s="263"/>
      <c r="H11" s="263"/>
      <c r="I11" s="263" t="s">
        <v>112</v>
      </c>
      <c r="J11" s="265" t="s">
        <v>113</v>
      </c>
      <c r="K11" s="260"/>
    </row>
    <row r="12" spans="1:11" s="261" customFormat="1" ht="12" customHeight="1">
      <c r="A12" s="168" t="s">
        <v>114</v>
      </c>
      <c r="B12" s="264"/>
      <c r="C12" s="264"/>
      <c r="D12" s="263"/>
      <c r="E12" s="263"/>
      <c r="F12" s="263"/>
      <c r="G12" s="263"/>
      <c r="H12" s="263"/>
      <c r="I12" s="263" t="s">
        <v>112</v>
      </c>
      <c r="J12" s="265" t="s">
        <v>115</v>
      </c>
      <c r="K12" s="260"/>
    </row>
    <row r="13" spans="1:11" s="261" customFormat="1" ht="14.25" customHeight="1" thickBot="1">
      <c r="A13" s="168" t="s">
        <v>116</v>
      </c>
      <c r="B13" s="264"/>
      <c r="C13" s="264"/>
      <c r="D13" s="263"/>
      <c r="E13" s="263"/>
      <c r="F13" s="263"/>
      <c r="G13" s="263"/>
      <c r="H13" s="263"/>
      <c r="I13" s="263" t="s">
        <v>112</v>
      </c>
      <c r="J13" s="266" t="s">
        <v>117</v>
      </c>
      <c r="K13" s="260"/>
    </row>
    <row r="14" spans="1:12" s="253" customFormat="1" ht="17.25" customHeight="1" thickBot="1">
      <c r="A14" s="422" t="s">
        <v>42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</row>
    <row r="15" spans="1:12" s="261" customFormat="1" ht="15" customHeight="1" thickBot="1">
      <c r="A15" s="423" t="s">
        <v>3</v>
      </c>
      <c r="B15" s="424" t="s">
        <v>0</v>
      </c>
      <c r="C15" s="429" t="s">
        <v>37</v>
      </c>
      <c r="D15" s="430"/>
      <c r="E15" s="430"/>
      <c r="F15" s="430"/>
      <c r="G15" s="430"/>
      <c r="H15" s="430"/>
      <c r="I15" s="430"/>
      <c r="J15" s="430"/>
      <c r="K15" s="430"/>
      <c r="L15" s="431"/>
    </row>
    <row r="16" spans="1:12" s="253" customFormat="1" ht="106.5" customHeight="1" thickBot="1">
      <c r="A16" s="423"/>
      <c r="B16" s="424"/>
      <c r="C16" s="432" t="s">
        <v>96</v>
      </c>
      <c r="D16" s="433"/>
      <c r="E16" s="425" t="s">
        <v>90</v>
      </c>
      <c r="F16" s="426"/>
      <c r="G16" s="427" t="s">
        <v>131</v>
      </c>
      <c r="H16" s="428"/>
      <c r="I16" s="426"/>
      <c r="J16" s="426"/>
      <c r="K16" s="426" t="s">
        <v>157</v>
      </c>
      <c r="L16" s="426"/>
    </row>
    <row r="17" spans="1:12" s="253" customFormat="1" ht="47.25" customHeight="1" thickBot="1">
      <c r="A17" s="423"/>
      <c r="B17" s="424"/>
      <c r="C17" s="268" t="s">
        <v>1</v>
      </c>
      <c r="D17" s="267" t="s">
        <v>2</v>
      </c>
      <c r="E17" s="268" t="s">
        <v>1</v>
      </c>
      <c r="F17" s="267" t="s">
        <v>2</v>
      </c>
      <c r="G17" s="267" t="s">
        <v>1</v>
      </c>
      <c r="H17" s="267" t="s">
        <v>2</v>
      </c>
      <c r="I17" s="267" t="s">
        <v>1</v>
      </c>
      <c r="J17" s="337" t="s">
        <v>2</v>
      </c>
      <c r="K17" s="267" t="s">
        <v>1</v>
      </c>
      <c r="L17" s="267" t="s">
        <v>2</v>
      </c>
    </row>
    <row r="18" spans="1:12" s="253" customFormat="1" ht="13.5" customHeight="1" thickBot="1">
      <c r="A18" s="269">
        <v>1</v>
      </c>
      <c r="B18" s="270" t="s">
        <v>4</v>
      </c>
      <c r="C18" s="271" t="s">
        <v>5</v>
      </c>
      <c r="D18" s="269">
        <v>4</v>
      </c>
      <c r="E18" s="269">
        <v>5</v>
      </c>
      <c r="F18" s="269">
        <v>6</v>
      </c>
      <c r="G18" s="269">
        <v>7</v>
      </c>
      <c r="H18" s="269">
        <v>8</v>
      </c>
      <c r="I18" s="269">
        <v>9</v>
      </c>
      <c r="J18" s="338">
        <v>10</v>
      </c>
      <c r="K18" s="269">
        <v>11</v>
      </c>
      <c r="L18" s="269">
        <v>12</v>
      </c>
    </row>
    <row r="19" spans="1:12" s="273" customFormat="1" ht="33" customHeight="1" thickBot="1">
      <c r="A19" s="63" t="s">
        <v>144</v>
      </c>
      <c r="B19" s="272" t="s">
        <v>10</v>
      </c>
      <c r="C19" s="298" t="s">
        <v>6</v>
      </c>
      <c r="D19" s="365">
        <f>F19+H19</f>
        <v>142627</v>
      </c>
      <c r="E19" s="298" t="s">
        <v>6</v>
      </c>
      <c r="F19" s="299">
        <f>F21+F22</f>
        <v>0</v>
      </c>
      <c r="G19" s="298" t="s">
        <v>6</v>
      </c>
      <c r="H19" s="299">
        <f>H21+H22</f>
        <v>142627</v>
      </c>
      <c r="I19" s="300"/>
      <c r="J19" s="294"/>
      <c r="K19" s="298" t="s">
        <v>6</v>
      </c>
      <c r="L19" s="299">
        <f>L21+L22</f>
        <v>0</v>
      </c>
    </row>
    <row r="20" spans="1:12" s="253" customFormat="1" ht="12.75" customHeight="1">
      <c r="A20" s="65" t="s">
        <v>31</v>
      </c>
      <c r="B20" s="274"/>
      <c r="C20" s="301"/>
      <c r="D20" s="366"/>
      <c r="E20" s="301"/>
      <c r="F20" s="302"/>
      <c r="G20" s="301"/>
      <c r="H20" s="302"/>
      <c r="I20" s="303"/>
      <c r="J20" s="295"/>
      <c r="K20" s="301"/>
      <c r="L20" s="302"/>
    </row>
    <row r="21" spans="1:12" s="253" customFormat="1" ht="18" customHeight="1">
      <c r="A21" s="67" t="s">
        <v>63</v>
      </c>
      <c r="B21" s="275" t="s">
        <v>26</v>
      </c>
      <c r="C21" s="304" t="s">
        <v>6</v>
      </c>
      <c r="D21" s="367">
        <f aca="true" t="shared" si="0" ref="D21:D46">F21+H21</f>
        <v>142627</v>
      </c>
      <c r="E21" s="304" t="s">
        <v>6</v>
      </c>
      <c r="F21" s="305"/>
      <c r="G21" s="304" t="s">
        <v>6</v>
      </c>
      <c r="H21" s="306">
        <v>142627</v>
      </c>
      <c r="I21" s="307"/>
      <c r="J21" s="295"/>
      <c r="K21" s="304" t="s">
        <v>6</v>
      </c>
      <c r="L21" s="306"/>
    </row>
    <row r="22" spans="1:12" s="253" customFormat="1" ht="27" customHeight="1" thickBot="1">
      <c r="A22" s="69" t="s">
        <v>145</v>
      </c>
      <c r="B22" s="276" t="s">
        <v>27</v>
      </c>
      <c r="C22" s="308" t="s">
        <v>6</v>
      </c>
      <c r="D22" s="375">
        <f t="shared" si="0"/>
        <v>0</v>
      </c>
      <c r="E22" s="308" t="s">
        <v>6</v>
      </c>
      <c r="F22" s="309"/>
      <c r="G22" s="308" t="s">
        <v>6</v>
      </c>
      <c r="H22" s="309"/>
      <c r="I22" s="310"/>
      <c r="J22" s="295"/>
      <c r="K22" s="308" t="s">
        <v>6</v>
      </c>
      <c r="L22" s="309"/>
    </row>
    <row r="23" spans="1:12" s="273" customFormat="1" ht="33.75" customHeight="1" thickBot="1">
      <c r="A23" s="63" t="s">
        <v>146</v>
      </c>
      <c r="B23" s="272" t="s">
        <v>11</v>
      </c>
      <c r="C23" s="298" t="s">
        <v>6</v>
      </c>
      <c r="D23" s="362">
        <f t="shared" si="0"/>
        <v>155606</v>
      </c>
      <c r="E23" s="298" t="s">
        <v>6</v>
      </c>
      <c r="F23" s="361">
        <f>F25+F26+F28</f>
        <v>155606</v>
      </c>
      <c r="G23" s="298" t="s">
        <v>6</v>
      </c>
      <c r="H23" s="311">
        <f>H25+H26+H28</f>
        <v>0</v>
      </c>
      <c r="I23" s="300"/>
      <c r="J23" s="294"/>
      <c r="K23" s="298" t="s">
        <v>6</v>
      </c>
      <c r="L23" s="311">
        <f>L25+L26+L28</f>
        <v>0</v>
      </c>
    </row>
    <row r="24" spans="1:12" s="253" customFormat="1" ht="13.5" customHeight="1">
      <c r="A24" s="65" t="s">
        <v>41</v>
      </c>
      <c r="B24" s="277"/>
      <c r="C24" s="301"/>
      <c r="D24" s="366">
        <f t="shared" si="0"/>
        <v>0</v>
      </c>
      <c r="E24" s="301"/>
      <c r="F24" s="364"/>
      <c r="G24" s="301"/>
      <c r="H24" s="302"/>
      <c r="I24" s="303"/>
      <c r="J24" s="295"/>
      <c r="K24" s="301"/>
      <c r="L24" s="302"/>
    </row>
    <row r="25" spans="1:12" s="253" customFormat="1" ht="14.25" customHeight="1">
      <c r="A25" s="67" t="s">
        <v>68</v>
      </c>
      <c r="B25" s="275" t="s">
        <v>14</v>
      </c>
      <c r="C25" s="304" t="s">
        <v>6</v>
      </c>
      <c r="D25" s="367">
        <f t="shared" si="0"/>
        <v>155606</v>
      </c>
      <c r="E25" s="304" t="s">
        <v>6</v>
      </c>
      <c r="F25" s="370">
        <v>155606</v>
      </c>
      <c r="G25" s="304" t="s">
        <v>6</v>
      </c>
      <c r="H25" s="305"/>
      <c r="I25" s="307"/>
      <c r="J25" s="296"/>
      <c r="K25" s="304" t="s">
        <v>6</v>
      </c>
      <c r="L25" s="305"/>
    </row>
    <row r="26" spans="1:12" s="253" customFormat="1" ht="13.5" customHeight="1">
      <c r="A26" s="67" t="s">
        <v>28</v>
      </c>
      <c r="B26" s="278" t="s">
        <v>15</v>
      </c>
      <c r="C26" s="312" t="s">
        <v>6</v>
      </c>
      <c r="D26" s="378">
        <f t="shared" si="0"/>
        <v>0</v>
      </c>
      <c r="E26" s="312" t="s">
        <v>6</v>
      </c>
      <c r="F26" s="371"/>
      <c r="G26" s="312" t="s">
        <v>6</v>
      </c>
      <c r="H26" s="313"/>
      <c r="I26" s="303"/>
      <c r="J26" s="296"/>
      <c r="K26" s="312" t="s">
        <v>6</v>
      </c>
      <c r="L26" s="313"/>
    </row>
    <row r="27" spans="1:12" s="253" customFormat="1" ht="12.75" customHeight="1">
      <c r="A27" s="73" t="s">
        <v>147</v>
      </c>
      <c r="B27" s="279" t="s">
        <v>16</v>
      </c>
      <c r="C27" s="312" t="s">
        <v>6</v>
      </c>
      <c r="D27" s="378">
        <f>F27</f>
        <v>0</v>
      </c>
      <c r="E27" s="312" t="s">
        <v>6</v>
      </c>
      <c r="F27" s="371"/>
      <c r="G27" s="312" t="s">
        <v>6</v>
      </c>
      <c r="H27" s="313"/>
      <c r="I27" s="315"/>
      <c r="J27" s="296"/>
      <c r="K27" s="312" t="s">
        <v>6</v>
      </c>
      <c r="L27" s="313"/>
    </row>
    <row r="28" spans="1:12" s="253" customFormat="1" ht="28.5" customHeight="1" thickBot="1">
      <c r="A28" s="69" t="s">
        <v>145</v>
      </c>
      <c r="B28" s="276" t="s">
        <v>29</v>
      </c>
      <c r="C28" s="316" t="s">
        <v>6</v>
      </c>
      <c r="D28" s="381">
        <f t="shared" si="0"/>
        <v>0</v>
      </c>
      <c r="E28" s="316" t="s">
        <v>6</v>
      </c>
      <c r="F28" s="372"/>
      <c r="G28" s="316" t="s">
        <v>6</v>
      </c>
      <c r="H28" s="317"/>
      <c r="I28" s="310"/>
      <c r="J28" s="296"/>
      <c r="K28" s="316" t="s">
        <v>6</v>
      </c>
      <c r="L28" s="317"/>
    </row>
    <row r="29" spans="1:12" s="359" customFormat="1" ht="40.5" customHeight="1" thickBot="1">
      <c r="A29" s="351" t="s">
        <v>148</v>
      </c>
      <c r="B29" s="352" t="s">
        <v>12</v>
      </c>
      <c r="C29" s="353" t="s">
        <v>6</v>
      </c>
      <c r="D29" s="363">
        <f t="shared" si="0"/>
        <v>124803</v>
      </c>
      <c r="E29" s="353" t="s">
        <v>6</v>
      </c>
      <c r="F29" s="369">
        <v>124803</v>
      </c>
      <c r="G29" s="353" t="s">
        <v>6</v>
      </c>
      <c r="H29" s="354"/>
      <c r="I29" s="356"/>
      <c r="J29" s="357"/>
      <c r="K29" s="358" t="s">
        <v>6</v>
      </c>
      <c r="L29" s="354">
        <v>24337</v>
      </c>
    </row>
    <row r="30" spans="1:12" s="273" customFormat="1" ht="54" customHeight="1" thickBot="1">
      <c r="A30" s="293" t="s">
        <v>149</v>
      </c>
      <c r="B30" s="272" t="s">
        <v>13</v>
      </c>
      <c r="C30" s="319" t="s">
        <v>6</v>
      </c>
      <c r="D30" s="360">
        <f t="shared" si="0"/>
        <v>89329</v>
      </c>
      <c r="E30" s="319" t="s">
        <v>6</v>
      </c>
      <c r="F30" s="368">
        <v>89329</v>
      </c>
      <c r="G30" s="319" t="s">
        <v>6</v>
      </c>
      <c r="H30" s="298"/>
      <c r="I30" s="300"/>
      <c r="J30" s="294"/>
      <c r="K30" s="339" t="s">
        <v>6</v>
      </c>
      <c r="L30" s="298"/>
    </row>
    <row r="31" spans="1:82" s="280" customFormat="1" ht="38.25" customHeight="1" thickBot="1">
      <c r="A31" s="63" t="s">
        <v>150</v>
      </c>
      <c r="B31" s="272" t="s">
        <v>7</v>
      </c>
      <c r="C31" s="319">
        <f>E31+G31</f>
        <v>767813</v>
      </c>
      <c r="D31" s="360">
        <f t="shared" si="0"/>
        <v>512365</v>
      </c>
      <c r="E31" s="321">
        <v>555469</v>
      </c>
      <c r="F31" s="360">
        <f>F19+F23+F29+F30</f>
        <v>369738</v>
      </c>
      <c r="G31" s="321">
        <v>212344</v>
      </c>
      <c r="H31" s="298">
        <f>H19+H23+H29+H30</f>
        <v>142627</v>
      </c>
      <c r="I31" s="300"/>
      <c r="J31" s="294"/>
      <c r="K31" s="340">
        <v>33348</v>
      </c>
      <c r="L31" s="298">
        <f>L19+L23+L29+L30</f>
        <v>24337</v>
      </c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3"/>
      <c r="CC31" s="273"/>
      <c r="CD31" s="273"/>
    </row>
    <row r="32" spans="1:82" s="280" customFormat="1" ht="27.75" customHeight="1" thickBot="1">
      <c r="A32" s="63" t="s">
        <v>82</v>
      </c>
      <c r="B32" s="272" t="s">
        <v>30</v>
      </c>
      <c r="C32" s="319">
        <f>E32+G32</f>
        <v>0</v>
      </c>
      <c r="D32" s="298">
        <f t="shared" si="0"/>
        <v>0</v>
      </c>
      <c r="E32" s="321"/>
      <c r="F32" s="298">
        <f>F34+F35</f>
        <v>0</v>
      </c>
      <c r="G32" s="319">
        <v>0</v>
      </c>
      <c r="H32" s="298">
        <f>H34+H35</f>
        <v>0</v>
      </c>
      <c r="I32" s="300"/>
      <c r="J32" s="294"/>
      <c r="K32" s="339">
        <v>0</v>
      </c>
      <c r="L32" s="298">
        <f>L34+L35</f>
        <v>0</v>
      </c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3"/>
      <c r="BZ32" s="273"/>
      <c r="CA32" s="273"/>
      <c r="CB32" s="273"/>
      <c r="CC32" s="273"/>
      <c r="CD32" s="273"/>
    </row>
    <row r="33" spans="1:82" s="282" customFormat="1" ht="12.75" customHeight="1">
      <c r="A33" s="65" t="s">
        <v>32</v>
      </c>
      <c r="B33" s="281"/>
      <c r="C33" s="322"/>
      <c r="D33" s="308">
        <f t="shared" si="0"/>
        <v>0</v>
      </c>
      <c r="E33" s="322"/>
      <c r="F33" s="308"/>
      <c r="G33" s="322"/>
      <c r="H33" s="308"/>
      <c r="I33" s="303"/>
      <c r="J33" s="295"/>
      <c r="K33" s="341"/>
      <c r="L33" s="308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</row>
    <row r="34" spans="1:82" s="282" customFormat="1" ht="27" customHeight="1">
      <c r="A34" s="67" t="s">
        <v>151</v>
      </c>
      <c r="B34" s="275" t="s">
        <v>69</v>
      </c>
      <c r="C34" s="323" t="s">
        <v>6</v>
      </c>
      <c r="D34" s="304">
        <f t="shared" si="0"/>
        <v>0</v>
      </c>
      <c r="E34" s="323" t="s">
        <v>6</v>
      </c>
      <c r="F34" s="304"/>
      <c r="G34" s="323" t="s">
        <v>6</v>
      </c>
      <c r="H34" s="304"/>
      <c r="I34" s="307"/>
      <c r="J34" s="296"/>
      <c r="K34" s="342" t="s">
        <v>6</v>
      </c>
      <c r="L34" s="304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</row>
    <row r="35" spans="1:82" s="282" customFormat="1" ht="15.75" customHeight="1">
      <c r="A35" s="67" t="s">
        <v>152</v>
      </c>
      <c r="B35" s="275" t="s">
        <v>70</v>
      </c>
      <c r="C35" s="324" t="s">
        <v>6</v>
      </c>
      <c r="D35" s="304">
        <f t="shared" si="0"/>
        <v>0</v>
      </c>
      <c r="E35" s="324" t="s">
        <v>6</v>
      </c>
      <c r="F35" s="325"/>
      <c r="G35" s="324" t="s">
        <v>6</v>
      </c>
      <c r="H35" s="304">
        <f>H37</f>
        <v>0</v>
      </c>
      <c r="I35" s="307"/>
      <c r="J35" s="296"/>
      <c r="K35" s="343" t="s">
        <v>6</v>
      </c>
      <c r="L35" s="304">
        <f>L37</f>
        <v>0</v>
      </c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</row>
    <row r="36" spans="1:82" s="282" customFormat="1" ht="12" customHeight="1">
      <c r="A36" s="65" t="s">
        <v>80</v>
      </c>
      <c r="B36" s="274"/>
      <c r="C36" s="326"/>
      <c r="D36" s="308">
        <f t="shared" si="0"/>
        <v>0</v>
      </c>
      <c r="E36" s="326"/>
      <c r="F36" s="327"/>
      <c r="G36" s="326"/>
      <c r="H36" s="308"/>
      <c r="I36" s="303"/>
      <c r="J36" s="297"/>
      <c r="K36" s="344"/>
      <c r="L36" s="308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</row>
    <row r="37" spans="1:82" s="282" customFormat="1" ht="24" customHeight="1">
      <c r="A37" s="73" t="s">
        <v>153</v>
      </c>
      <c r="B37" s="283" t="s">
        <v>71</v>
      </c>
      <c r="C37" s="323" t="s">
        <v>6</v>
      </c>
      <c r="D37" s="304">
        <f t="shared" si="0"/>
        <v>0</v>
      </c>
      <c r="E37" s="323" t="s">
        <v>6</v>
      </c>
      <c r="F37" s="325"/>
      <c r="G37" s="323" t="s">
        <v>6</v>
      </c>
      <c r="H37" s="304">
        <v>0</v>
      </c>
      <c r="I37" s="307"/>
      <c r="J37" s="295"/>
      <c r="K37" s="342" t="s">
        <v>6</v>
      </c>
      <c r="L37" s="304">
        <v>0</v>
      </c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</row>
    <row r="38" spans="1:82" s="282" customFormat="1" ht="26.25" customHeight="1" thickBot="1">
      <c r="A38" s="77" t="s">
        <v>154</v>
      </c>
      <c r="B38" s="279" t="s">
        <v>72</v>
      </c>
      <c r="C38" s="326" t="s">
        <v>6</v>
      </c>
      <c r="D38" s="328">
        <f t="shared" si="0"/>
        <v>0</v>
      </c>
      <c r="E38" s="326" t="s">
        <v>6</v>
      </c>
      <c r="F38" s="328"/>
      <c r="G38" s="326" t="s">
        <v>6</v>
      </c>
      <c r="H38" s="328"/>
      <c r="I38" s="303"/>
      <c r="J38" s="295"/>
      <c r="K38" s="344" t="s">
        <v>6</v>
      </c>
      <c r="L38" s="328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</row>
    <row r="39" spans="1:82" s="280" customFormat="1" ht="27" customHeight="1" thickBot="1">
      <c r="A39" s="63" t="s">
        <v>83</v>
      </c>
      <c r="B39" s="272" t="s">
        <v>8</v>
      </c>
      <c r="C39" s="319">
        <f>E39+G39</f>
        <v>485575</v>
      </c>
      <c r="D39" s="298">
        <f t="shared" si="0"/>
        <v>317730</v>
      </c>
      <c r="E39" s="321">
        <v>421447</v>
      </c>
      <c r="F39" s="320">
        <v>275752</v>
      </c>
      <c r="G39" s="333">
        <v>64128</v>
      </c>
      <c r="H39" s="334">
        <v>41978</v>
      </c>
      <c r="I39" s="300"/>
      <c r="J39" s="294"/>
      <c r="K39" s="347">
        <f>12288+1752</f>
        <v>14040</v>
      </c>
      <c r="L39" s="334">
        <v>8452</v>
      </c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3"/>
      <c r="BQ39" s="273"/>
      <c r="BR39" s="273"/>
      <c r="BS39" s="273"/>
      <c r="BT39" s="273"/>
      <c r="BU39" s="273"/>
      <c r="BV39" s="273"/>
      <c r="BW39" s="273"/>
      <c r="BX39" s="273"/>
      <c r="BY39" s="273"/>
      <c r="BZ39" s="273"/>
      <c r="CA39" s="273"/>
      <c r="CB39" s="273"/>
      <c r="CC39" s="273"/>
      <c r="CD39" s="273"/>
    </row>
    <row r="40" spans="1:82" s="282" customFormat="1" ht="14.25" customHeight="1">
      <c r="A40" s="65" t="s">
        <v>33</v>
      </c>
      <c r="B40" s="277"/>
      <c r="C40" s="322"/>
      <c r="D40" s="308">
        <f t="shared" si="0"/>
        <v>0</v>
      </c>
      <c r="E40" s="322"/>
      <c r="F40" s="308"/>
      <c r="G40" s="322"/>
      <c r="H40" s="308"/>
      <c r="I40" s="303"/>
      <c r="J40" s="295"/>
      <c r="K40" s="341"/>
      <c r="L40" s="308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</row>
    <row r="41" spans="1:82" s="282" customFormat="1" ht="26.25" customHeight="1">
      <c r="A41" s="67" t="s">
        <v>155</v>
      </c>
      <c r="B41" s="275" t="s">
        <v>64</v>
      </c>
      <c r="C41" s="329" t="s">
        <v>6</v>
      </c>
      <c r="D41" s="330">
        <f t="shared" si="0"/>
        <v>1460</v>
      </c>
      <c r="E41" s="329" t="s">
        <v>6</v>
      </c>
      <c r="F41" s="330">
        <v>1460</v>
      </c>
      <c r="G41" s="329" t="s">
        <v>6</v>
      </c>
      <c r="H41" s="330">
        <f>H43+H44</f>
        <v>0</v>
      </c>
      <c r="I41" s="307"/>
      <c r="J41" s="295"/>
      <c r="K41" s="345" t="s">
        <v>6</v>
      </c>
      <c r="L41" s="330">
        <f>L43+L44</f>
        <v>0</v>
      </c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</row>
    <row r="42" spans="1:82" s="282" customFormat="1" ht="12.75" customHeight="1">
      <c r="A42" s="77" t="s">
        <v>34</v>
      </c>
      <c r="B42" s="279"/>
      <c r="C42" s="331"/>
      <c r="D42" s="332">
        <f t="shared" si="0"/>
        <v>0</v>
      </c>
      <c r="E42" s="331"/>
      <c r="F42" s="332"/>
      <c r="G42" s="331"/>
      <c r="H42" s="332"/>
      <c r="I42" s="303"/>
      <c r="J42" s="297"/>
      <c r="K42" s="346"/>
      <c r="L42" s="332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</row>
    <row r="43" spans="1:82" s="282" customFormat="1" ht="18" customHeight="1">
      <c r="A43" s="73" t="s">
        <v>153</v>
      </c>
      <c r="B43" s="283" t="s">
        <v>65</v>
      </c>
      <c r="C43" s="323" t="s">
        <v>6</v>
      </c>
      <c r="D43" s="304">
        <f t="shared" si="0"/>
        <v>0</v>
      </c>
      <c r="E43" s="323" t="s">
        <v>6</v>
      </c>
      <c r="F43" s="304"/>
      <c r="G43" s="323" t="s">
        <v>6</v>
      </c>
      <c r="H43" s="304"/>
      <c r="I43" s="307"/>
      <c r="J43" s="295"/>
      <c r="K43" s="342" t="s">
        <v>6</v>
      </c>
      <c r="L43" s="304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</row>
    <row r="44" spans="1:82" s="282" customFormat="1" ht="28.5" customHeight="1">
      <c r="A44" s="78" t="s">
        <v>154</v>
      </c>
      <c r="B44" s="283" t="s">
        <v>66</v>
      </c>
      <c r="C44" s="324" t="s">
        <v>6</v>
      </c>
      <c r="D44" s="312">
        <f t="shared" si="0"/>
        <v>0</v>
      </c>
      <c r="E44" s="324" t="s">
        <v>6</v>
      </c>
      <c r="F44" s="312"/>
      <c r="G44" s="324" t="s">
        <v>6</v>
      </c>
      <c r="H44" s="312"/>
      <c r="I44" s="315"/>
      <c r="J44" s="295"/>
      <c r="K44" s="343" t="s">
        <v>6</v>
      </c>
      <c r="L44" s="312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</row>
    <row r="45" spans="1:82" s="282" customFormat="1" ht="18" customHeight="1" thickBot="1">
      <c r="A45" s="65" t="s">
        <v>156</v>
      </c>
      <c r="B45" s="276" t="s">
        <v>67</v>
      </c>
      <c r="C45" s="322" t="s">
        <v>6</v>
      </c>
      <c r="D45" s="308">
        <f t="shared" si="0"/>
        <v>48541</v>
      </c>
      <c r="E45" s="322" t="s">
        <v>6</v>
      </c>
      <c r="F45" s="327">
        <v>48541</v>
      </c>
      <c r="G45" s="322" t="s">
        <v>6</v>
      </c>
      <c r="H45" s="308"/>
      <c r="I45" s="310"/>
      <c r="J45" s="295"/>
      <c r="K45" s="341" t="s">
        <v>6</v>
      </c>
      <c r="L45" s="308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</row>
    <row r="46" spans="1:82" s="280" customFormat="1" ht="36.75" customHeight="1" thickBot="1">
      <c r="A46" s="63" t="s">
        <v>84</v>
      </c>
      <c r="B46" s="272" t="s">
        <v>9</v>
      </c>
      <c r="C46" s="335">
        <f>E46+G46</f>
        <v>1253388</v>
      </c>
      <c r="D46" s="298">
        <f t="shared" si="0"/>
        <v>830095</v>
      </c>
      <c r="E46" s="319">
        <f>E31+E32+E39</f>
        <v>976916</v>
      </c>
      <c r="F46" s="298">
        <f>F31+F32+F39</f>
        <v>645490</v>
      </c>
      <c r="G46" s="319">
        <f>G31+G32+G39</f>
        <v>276472</v>
      </c>
      <c r="H46" s="298">
        <f>H31+H32+H39</f>
        <v>184605</v>
      </c>
      <c r="I46" s="300"/>
      <c r="J46" s="294"/>
      <c r="K46" s="339">
        <f>K31+K32+K39</f>
        <v>47388</v>
      </c>
      <c r="L46" s="298">
        <f>L31+L32+L39</f>
        <v>32789</v>
      </c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273"/>
      <c r="BW46" s="273"/>
      <c r="BX46" s="273"/>
      <c r="BY46" s="273"/>
      <c r="BZ46" s="273"/>
      <c r="CA46" s="273"/>
      <c r="CB46" s="273"/>
      <c r="CC46" s="273"/>
      <c r="CD46" s="273"/>
    </row>
  </sheetData>
  <sheetProtection/>
  <mergeCells count="19">
    <mergeCell ref="A14:L14"/>
    <mergeCell ref="A15:A17"/>
    <mergeCell ref="B15:B17"/>
    <mergeCell ref="E16:F16"/>
    <mergeCell ref="G16:H16"/>
    <mergeCell ref="I16:J16"/>
    <mergeCell ref="K16:L16"/>
    <mergeCell ref="C15:L15"/>
    <mergeCell ref="C16:D16"/>
    <mergeCell ref="F1:I1"/>
    <mergeCell ref="H2:I2"/>
    <mergeCell ref="H3:I3"/>
    <mergeCell ref="A4:G4"/>
    <mergeCell ref="H4:I4"/>
    <mergeCell ref="I8:I9"/>
    <mergeCell ref="A5:G5"/>
    <mergeCell ref="A6:G6"/>
    <mergeCell ref="A7:G7"/>
    <mergeCell ref="A8:H9"/>
  </mergeCells>
  <printOptions/>
  <pageMargins left="0" right="0" top="0" bottom="0" header="0.5118110236220472" footer="0.5118110236220472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D46"/>
  <sheetViews>
    <sheetView zoomScale="75" zoomScaleNormal="75" workbookViewId="0" topLeftCell="B30">
      <selection activeCell="I40" sqref="I40"/>
    </sheetView>
  </sheetViews>
  <sheetFormatPr defaultColWidth="9.00390625" defaultRowHeight="12.75"/>
  <cols>
    <col min="1" max="1" width="79.25390625" style="284" customWidth="1"/>
    <col min="2" max="2" width="7.00390625" style="284" customWidth="1"/>
    <col min="3" max="3" width="14.625" style="284" customWidth="1"/>
    <col min="4" max="4" width="14.375" style="284" customWidth="1"/>
    <col min="5" max="5" width="15.625" style="284" customWidth="1"/>
    <col min="6" max="6" width="14.625" style="284" customWidth="1"/>
    <col min="7" max="7" width="14.25390625" style="284" customWidth="1"/>
    <col min="8" max="8" width="16.125" style="284" customWidth="1"/>
    <col min="9" max="9" width="14.00390625" style="284" customWidth="1"/>
    <col min="10" max="10" width="14.75390625" style="284" customWidth="1"/>
    <col min="11" max="11" width="15.125" style="284" customWidth="1"/>
    <col min="12" max="12" width="17.875" style="284" customWidth="1"/>
    <col min="13" max="16384" width="9.125" style="284" customWidth="1"/>
  </cols>
  <sheetData>
    <row r="1" spans="1:9" s="253" customFormat="1" ht="14.25">
      <c r="A1" s="245"/>
      <c r="B1" s="252"/>
      <c r="C1" s="252"/>
      <c r="F1" s="434"/>
      <c r="G1" s="434"/>
      <c r="H1" s="434"/>
      <c r="I1" s="434"/>
    </row>
    <row r="2" spans="1:10" s="253" customFormat="1" ht="10.5" customHeight="1">
      <c r="A2" s="245"/>
      <c r="B2" s="245"/>
      <c r="C2" s="245"/>
      <c r="D2" s="245"/>
      <c r="E2" s="245"/>
      <c r="F2" s="245"/>
      <c r="G2" s="245"/>
      <c r="H2" s="435" t="s">
        <v>99</v>
      </c>
      <c r="I2" s="435"/>
      <c r="J2" s="245"/>
    </row>
    <row r="3" spans="1:10" s="253" customFormat="1" ht="11.25" customHeight="1">
      <c r="A3" s="245"/>
      <c r="B3" s="245"/>
      <c r="C3" s="245"/>
      <c r="D3" s="245"/>
      <c r="E3" s="245"/>
      <c r="F3" s="245"/>
      <c r="G3" s="245"/>
      <c r="H3" s="436" t="s">
        <v>100</v>
      </c>
      <c r="I3" s="436"/>
      <c r="J3" s="245"/>
    </row>
    <row r="4" spans="1:9" s="253" customFormat="1" ht="9.75" customHeight="1">
      <c r="A4" s="437" t="s">
        <v>101</v>
      </c>
      <c r="B4" s="437"/>
      <c r="C4" s="437"/>
      <c r="D4" s="437"/>
      <c r="E4" s="437"/>
      <c r="F4" s="437"/>
      <c r="G4" s="437"/>
      <c r="H4" s="436" t="s">
        <v>102</v>
      </c>
      <c r="I4" s="436"/>
    </row>
    <row r="5" spans="1:10" s="253" customFormat="1" ht="12.75" customHeight="1" thickBot="1">
      <c r="A5" s="437" t="s">
        <v>103</v>
      </c>
      <c r="B5" s="437"/>
      <c r="C5" s="437"/>
      <c r="D5" s="437"/>
      <c r="E5" s="437"/>
      <c r="F5" s="437"/>
      <c r="G5" s="437"/>
      <c r="J5" s="254" t="s">
        <v>104</v>
      </c>
    </row>
    <row r="6" spans="1:10" s="253" customFormat="1" ht="11.25" customHeight="1" thickBot="1">
      <c r="A6" s="437"/>
      <c r="B6" s="437"/>
      <c r="C6" s="437"/>
      <c r="D6" s="437"/>
      <c r="E6" s="437"/>
      <c r="F6" s="437"/>
      <c r="G6" s="437"/>
      <c r="H6" s="255" t="s">
        <v>105</v>
      </c>
      <c r="I6" s="170" t="s">
        <v>106</v>
      </c>
      <c r="J6" s="256" t="s">
        <v>107</v>
      </c>
    </row>
    <row r="7" spans="1:11" s="253" customFormat="1" ht="16.5" customHeight="1">
      <c r="A7" s="435" t="s">
        <v>127</v>
      </c>
      <c r="B7" s="435"/>
      <c r="C7" s="435"/>
      <c r="D7" s="435"/>
      <c r="E7" s="435"/>
      <c r="F7" s="435"/>
      <c r="G7" s="435"/>
      <c r="H7" s="257"/>
      <c r="I7" s="181" t="s">
        <v>108</v>
      </c>
      <c r="J7" s="256"/>
      <c r="K7" s="258"/>
    </row>
    <row r="8" spans="1:11" s="261" customFormat="1" ht="6" customHeight="1">
      <c r="A8" s="439" t="s">
        <v>125</v>
      </c>
      <c r="B8" s="439"/>
      <c r="C8" s="439"/>
      <c r="D8" s="439"/>
      <c r="E8" s="439"/>
      <c r="F8" s="439"/>
      <c r="G8" s="439"/>
      <c r="H8" s="439"/>
      <c r="I8" s="438" t="s">
        <v>109</v>
      </c>
      <c r="J8" s="259"/>
      <c r="K8" s="260"/>
    </row>
    <row r="9" spans="1:11" s="261" customFormat="1" ht="10.5" customHeight="1">
      <c r="A9" s="439"/>
      <c r="B9" s="439"/>
      <c r="C9" s="439"/>
      <c r="D9" s="439"/>
      <c r="E9" s="439"/>
      <c r="F9" s="439"/>
      <c r="G9" s="439"/>
      <c r="H9" s="439"/>
      <c r="I9" s="438"/>
      <c r="J9" s="262"/>
      <c r="K9" s="260"/>
    </row>
    <row r="10" spans="1:11" s="261" customFormat="1" ht="14.25" customHeight="1">
      <c r="A10" s="263" t="s">
        <v>118</v>
      </c>
      <c r="B10" s="264"/>
      <c r="C10" s="264"/>
      <c r="D10" s="263"/>
      <c r="E10" s="263"/>
      <c r="F10" s="263"/>
      <c r="G10" s="263"/>
      <c r="H10" s="263"/>
      <c r="I10" s="168" t="s">
        <v>106</v>
      </c>
      <c r="J10" s="265" t="s">
        <v>110</v>
      </c>
      <c r="K10" s="260"/>
    </row>
    <row r="11" spans="1:11" s="261" customFormat="1" ht="12" customHeight="1">
      <c r="A11" s="168" t="s">
        <v>111</v>
      </c>
      <c r="B11" s="264"/>
      <c r="C11" s="264"/>
      <c r="D11" s="263"/>
      <c r="E11" s="263"/>
      <c r="F11" s="263"/>
      <c r="G11" s="263"/>
      <c r="H11" s="263"/>
      <c r="I11" s="263" t="s">
        <v>112</v>
      </c>
      <c r="J11" s="265" t="s">
        <v>113</v>
      </c>
      <c r="K11" s="260"/>
    </row>
    <row r="12" spans="1:11" s="261" customFormat="1" ht="12" customHeight="1">
      <c r="A12" s="168" t="s">
        <v>114</v>
      </c>
      <c r="B12" s="264"/>
      <c r="C12" s="264"/>
      <c r="D12" s="263"/>
      <c r="E12" s="263"/>
      <c r="F12" s="263"/>
      <c r="G12" s="263"/>
      <c r="H12" s="263"/>
      <c r="I12" s="263" t="s">
        <v>112</v>
      </c>
      <c r="J12" s="265" t="s">
        <v>115</v>
      </c>
      <c r="K12" s="260"/>
    </row>
    <row r="13" spans="1:11" s="261" customFormat="1" ht="14.25" customHeight="1" thickBot="1">
      <c r="A13" s="168" t="s">
        <v>116</v>
      </c>
      <c r="B13" s="264"/>
      <c r="C13" s="264"/>
      <c r="D13" s="263"/>
      <c r="E13" s="263"/>
      <c r="F13" s="263"/>
      <c r="G13" s="263"/>
      <c r="H13" s="263"/>
      <c r="I13" s="263" t="s">
        <v>112</v>
      </c>
      <c r="J13" s="266" t="s">
        <v>117</v>
      </c>
      <c r="K13" s="260"/>
    </row>
    <row r="14" spans="1:12" s="253" customFormat="1" ht="17.25" customHeight="1" thickBot="1">
      <c r="A14" s="422" t="s">
        <v>42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</row>
    <row r="15" spans="1:12" s="261" customFormat="1" ht="15" customHeight="1" thickBot="1">
      <c r="A15" s="423" t="s">
        <v>3</v>
      </c>
      <c r="B15" s="424" t="s">
        <v>0</v>
      </c>
      <c r="C15" s="429" t="s">
        <v>37</v>
      </c>
      <c r="D15" s="430"/>
      <c r="E15" s="430"/>
      <c r="F15" s="430"/>
      <c r="G15" s="430"/>
      <c r="H15" s="430"/>
      <c r="I15" s="430"/>
      <c r="J15" s="430"/>
      <c r="K15" s="430"/>
      <c r="L15" s="431"/>
    </row>
    <row r="16" spans="1:12" s="253" customFormat="1" ht="106.5" customHeight="1" thickBot="1">
      <c r="A16" s="423"/>
      <c r="B16" s="424"/>
      <c r="C16" s="432" t="s">
        <v>96</v>
      </c>
      <c r="D16" s="433"/>
      <c r="E16" s="425" t="s">
        <v>90</v>
      </c>
      <c r="F16" s="426"/>
      <c r="G16" s="409"/>
      <c r="H16" s="409"/>
      <c r="I16" s="409" t="s">
        <v>92</v>
      </c>
      <c r="J16" s="409"/>
      <c r="K16" s="426" t="s">
        <v>157</v>
      </c>
      <c r="L16" s="426"/>
    </row>
    <row r="17" spans="1:12" s="253" customFormat="1" ht="47.25" customHeight="1" thickBot="1">
      <c r="A17" s="423"/>
      <c r="B17" s="424"/>
      <c r="C17" s="268" t="s">
        <v>1</v>
      </c>
      <c r="D17" s="267" t="s">
        <v>2</v>
      </c>
      <c r="E17" s="268" t="s">
        <v>1</v>
      </c>
      <c r="F17" s="267" t="s">
        <v>2</v>
      </c>
      <c r="G17" s="267" t="s">
        <v>1</v>
      </c>
      <c r="H17" s="267" t="s">
        <v>2</v>
      </c>
      <c r="I17" s="267" t="s">
        <v>1</v>
      </c>
      <c r="J17" s="337" t="s">
        <v>2</v>
      </c>
      <c r="K17" s="267" t="s">
        <v>1</v>
      </c>
      <c r="L17" s="267" t="s">
        <v>2</v>
      </c>
    </row>
    <row r="18" spans="1:12" s="253" customFormat="1" ht="13.5" customHeight="1" thickBot="1">
      <c r="A18" s="269">
        <v>1</v>
      </c>
      <c r="B18" s="270" t="s">
        <v>4</v>
      </c>
      <c r="C18" s="271" t="s">
        <v>5</v>
      </c>
      <c r="D18" s="269">
        <v>4</v>
      </c>
      <c r="E18" s="269">
        <v>5</v>
      </c>
      <c r="F18" s="269">
        <v>6</v>
      </c>
      <c r="G18" s="269">
        <v>7</v>
      </c>
      <c r="H18" s="269">
        <v>8</v>
      </c>
      <c r="I18" s="269">
        <v>9</v>
      </c>
      <c r="J18" s="338">
        <v>10</v>
      </c>
      <c r="K18" s="269">
        <v>11</v>
      </c>
      <c r="L18" s="269">
        <v>12</v>
      </c>
    </row>
    <row r="19" spans="1:12" s="273" customFormat="1" ht="33" customHeight="1" thickBot="1">
      <c r="A19" s="63" t="s">
        <v>144</v>
      </c>
      <c r="B19" s="272" t="s">
        <v>10</v>
      </c>
      <c r="C19" s="298" t="s">
        <v>6</v>
      </c>
      <c r="D19" s="299">
        <f>F19+H19</f>
        <v>0</v>
      </c>
      <c r="E19" s="298" t="s">
        <v>6</v>
      </c>
      <c r="F19" s="299">
        <f>F21+F22</f>
        <v>0</v>
      </c>
      <c r="G19" s="298" t="s">
        <v>6</v>
      </c>
      <c r="H19" s="299">
        <f>H21+H22</f>
        <v>0</v>
      </c>
      <c r="I19" s="298" t="s">
        <v>6</v>
      </c>
      <c r="J19" s="299">
        <f>J21+J22</f>
        <v>0</v>
      </c>
      <c r="K19" s="298" t="s">
        <v>6</v>
      </c>
      <c r="L19" s="299">
        <f>L21+L22</f>
        <v>0</v>
      </c>
    </row>
    <row r="20" spans="1:12" s="253" customFormat="1" ht="12.75" customHeight="1">
      <c r="A20" s="65" t="s">
        <v>31</v>
      </c>
      <c r="B20" s="274"/>
      <c r="C20" s="301"/>
      <c r="D20" s="302"/>
      <c r="E20" s="301"/>
      <c r="F20" s="302"/>
      <c r="G20" s="301"/>
      <c r="H20" s="302"/>
      <c r="I20" s="301"/>
      <c r="J20" s="302"/>
      <c r="K20" s="301"/>
      <c r="L20" s="302"/>
    </row>
    <row r="21" spans="1:12" s="253" customFormat="1" ht="18" customHeight="1">
      <c r="A21" s="67" t="s">
        <v>63</v>
      </c>
      <c r="B21" s="275" t="s">
        <v>26</v>
      </c>
      <c r="C21" s="304" t="s">
        <v>6</v>
      </c>
      <c r="D21" s="305">
        <f aca="true" t="shared" si="0" ref="D21:D45">F21+H21</f>
        <v>0</v>
      </c>
      <c r="E21" s="304" t="s">
        <v>6</v>
      </c>
      <c r="F21" s="305"/>
      <c r="G21" s="304" t="s">
        <v>6</v>
      </c>
      <c r="H21" s="306"/>
      <c r="I21" s="304" t="s">
        <v>6</v>
      </c>
      <c r="J21" s="306"/>
      <c r="K21" s="304" t="s">
        <v>6</v>
      </c>
      <c r="L21" s="306"/>
    </row>
    <row r="22" spans="1:12" s="253" customFormat="1" ht="27" customHeight="1" thickBot="1">
      <c r="A22" s="69" t="s">
        <v>145</v>
      </c>
      <c r="B22" s="276" t="s">
        <v>27</v>
      </c>
      <c r="C22" s="308" t="s">
        <v>6</v>
      </c>
      <c r="D22" s="309">
        <f t="shared" si="0"/>
        <v>0</v>
      </c>
      <c r="E22" s="308" t="s">
        <v>6</v>
      </c>
      <c r="F22" s="309"/>
      <c r="G22" s="308" t="s">
        <v>6</v>
      </c>
      <c r="H22" s="309"/>
      <c r="I22" s="308" t="s">
        <v>6</v>
      </c>
      <c r="J22" s="309"/>
      <c r="K22" s="308" t="s">
        <v>6</v>
      </c>
      <c r="L22" s="309"/>
    </row>
    <row r="23" spans="1:12" s="273" customFormat="1" ht="33.75" customHeight="1" thickBot="1">
      <c r="A23" s="63" t="s">
        <v>146</v>
      </c>
      <c r="B23" s="272" t="s">
        <v>11</v>
      </c>
      <c r="C23" s="298" t="s">
        <v>6</v>
      </c>
      <c r="D23" s="362">
        <f>F23+H23+J23</f>
        <v>214431.5</v>
      </c>
      <c r="E23" s="298" t="s">
        <v>6</v>
      </c>
      <c r="F23" s="311">
        <f>F25+F26+F28</f>
        <v>117899</v>
      </c>
      <c r="G23" s="298" t="s">
        <v>6</v>
      </c>
      <c r="H23" s="311">
        <f>H25+H26+H28</f>
        <v>0</v>
      </c>
      <c r="I23" s="298" t="s">
        <v>6</v>
      </c>
      <c r="J23" s="311">
        <f>J25+J26+J28</f>
        <v>96532.5</v>
      </c>
      <c r="K23" s="298" t="s">
        <v>6</v>
      </c>
      <c r="L23" s="311">
        <f>L25+L26+L28</f>
        <v>0</v>
      </c>
    </row>
    <row r="24" spans="1:12" s="253" customFormat="1" ht="13.5" customHeight="1">
      <c r="A24" s="65" t="s">
        <v>41</v>
      </c>
      <c r="B24" s="277"/>
      <c r="C24" s="301"/>
      <c r="D24" s="302">
        <f t="shared" si="0"/>
        <v>0</v>
      </c>
      <c r="E24" s="301"/>
      <c r="F24" s="302"/>
      <c r="G24" s="301"/>
      <c r="H24" s="302"/>
      <c r="I24" s="301"/>
      <c r="J24" s="302"/>
      <c r="K24" s="301"/>
      <c r="L24" s="302"/>
    </row>
    <row r="25" spans="1:12" s="253" customFormat="1" ht="14.25" customHeight="1">
      <c r="A25" s="67" t="s">
        <v>68</v>
      </c>
      <c r="B25" s="275" t="s">
        <v>14</v>
      </c>
      <c r="C25" s="304" t="s">
        <v>6</v>
      </c>
      <c r="D25" s="305">
        <f>F25+H25+J25</f>
        <v>214431.5</v>
      </c>
      <c r="E25" s="304" t="s">
        <v>6</v>
      </c>
      <c r="F25" s="306">
        <v>117899</v>
      </c>
      <c r="G25" s="304" t="s">
        <v>6</v>
      </c>
      <c r="H25" s="305"/>
      <c r="I25" s="304" t="s">
        <v>6</v>
      </c>
      <c r="J25" s="305">
        <v>96532.5</v>
      </c>
      <c r="K25" s="304" t="s">
        <v>6</v>
      </c>
      <c r="L25" s="305"/>
    </row>
    <row r="26" spans="1:12" s="253" customFormat="1" ht="13.5" customHeight="1">
      <c r="A26" s="67" t="s">
        <v>28</v>
      </c>
      <c r="B26" s="278" t="s">
        <v>15</v>
      </c>
      <c r="C26" s="312" t="s">
        <v>6</v>
      </c>
      <c r="D26" s="313">
        <f t="shared" si="0"/>
        <v>0</v>
      </c>
      <c r="E26" s="312" t="s">
        <v>6</v>
      </c>
      <c r="F26" s="314"/>
      <c r="G26" s="312" t="s">
        <v>6</v>
      </c>
      <c r="H26" s="313"/>
      <c r="I26" s="312" t="s">
        <v>6</v>
      </c>
      <c r="J26" s="313"/>
      <c r="K26" s="312" t="s">
        <v>6</v>
      </c>
      <c r="L26" s="313"/>
    </row>
    <row r="27" spans="1:12" s="253" customFormat="1" ht="12.75" customHeight="1">
      <c r="A27" s="73" t="s">
        <v>147</v>
      </c>
      <c r="B27" s="279" t="s">
        <v>16</v>
      </c>
      <c r="C27" s="312" t="s">
        <v>6</v>
      </c>
      <c r="D27" s="313">
        <f t="shared" si="0"/>
        <v>0</v>
      </c>
      <c r="E27" s="312" t="s">
        <v>6</v>
      </c>
      <c r="F27" s="314"/>
      <c r="G27" s="312" t="s">
        <v>6</v>
      </c>
      <c r="H27" s="313"/>
      <c r="I27" s="312" t="s">
        <v>6</v>
      </c>
      <c r="J27" s="313"/>
      <c r="K27" s="312" t="s">
        <v>6</v>
      </c>
      <c r="L27" s="313"/>
    </row>
    <row r="28" spans="1:12" s="253" customFormat="1" ht="28.5" customHeight="1" thickBot="1">
      <c r="A28" s="69" t="s">
        <v>145</v>
      </c>
      <c r="B28" s="276" t="s">
        <v>29</v>
      </c>
      <c r="C28" s="316" t="s">
        <v>6</v>
      </c>
      <c r="D28" s="317">
        <f t="shared" si="0"/>
        <v>0</v>
      </c>
      <c r="E28" s="316" t="s">
        <v>6</v>
      </c>
      <c r="F28" s="318"/>
      <c r="G28" s="316" t="s">
        <v>6</v>
      </c>
      <c r="H28" s="317"/>
      <c r="I28" s="316" t="s">
        <v>6</v>
      </c>
      <c r="J28" s="317"/>
      <c r="K28" s="316" t="s">
        <v>6</v>
      </c>
      <c r="L28" s="317"/>
    </row>
    <row r="29" spans="1:12" s="359" customFormat="1" ht="40.5" customHeight="1" thickBot="1">
      <c r="A29" s="351" t="s">
        <v>148</v>
      </c>
      <c r="B29" s="352" t="s">
        <v>12</v>
      </c>
      <c r="C29" s="353" t="s">
        <v>6</v>
      </c>
      <c r="D29" s="363">
        <f t="shared" si="0"/>
        <v>53282</v>
      </c>
      <c r="E29" s="353" t="s">
        <v>6</v>
      </c>
      <c r="F29" s="355">
        <v>53282</v>
      </c>
      <c r="G29" s="353" t="s">
        <v>6</v>
      </c>
      <c r="H29" s="354"/>
      <c r="I29" s="353" t="s">
        <v>6</v>
      </c>
      <c r="J29" s="354"/>
      <c r="K29" s="358" t="s">
        <v>6</v>
      </c>
      <c r="L29" s="354">
        <v>18000</v>
      </c>
    </row>
    <row r="30" spans="1:12" s="273" customFormat="1" ht="54" customHeight="1" thickBot="1">
      <c r="A30" s="293" t="s">
        <v>149</v>
      </c>
      <c r="B30" s="272" t="s">
        <v>13</v>
      </c>
      <c r="C30" s="319" t="s">
        <v>6</v>
      </c>
      <c r="D30" s="360">
        <f t="shared" si="0"/>
        <v>80327</v>
      </c>
      <c r="E30" s="319" t="s">
        <v>6</v>
      </c>
      <c r="F30" s="320">
        <v>80327</v>
      </c>
      <c r="G30" s="319" t="s">
        <v>6</v>
      </c>
      <c r="H30" s="298"/>
      <c r="I30" s="319" t="s">
        <v>6</v>
      </c>
      <c r="J30" s="298"/>
      <c r="K30" s="339" t="s">
        <v>6</v>
      </c>
      <c r="L30" s="298"/>
    </row>
    <row r="31" spans="1:82" s="280" customFormat="1" ht="38.25" customHeight="1" thickBot="1">
      <c r="A31" s="63" t="s">
        <v>150</v>
      </c>
      <c r="B31" s="272" t="s">
        <v>7</v>
      </c>
      <c r="C31" s="319">
        <f>E31+G31+I31</f>
        <v>771651</v>
      </c>
      <c r="D31" s="319">
        <f>F31+H31+J31</f>
        <v>348040.5</v>
      </c>
      <c r="E31" s="321">
        <v>559307</v>
      </c>
      <c r="F31" s="298">
        <f>F19+F23+F29+F30</f>
        <v>251508</v>
      </c>
      <c r="G31" s="321"/>
      <c r="H31" s="298">
        <f>H19+H23+H29+H30</f>
        <v>0</v>
      </c>
      <c r="I31" s="321">
        <v>212344</v>
      </c>
      <c r="J31" s="298">
        <f>J19+J23+J29+J30</f>
        <v>96532.5</v>
      </c>
      <c r="K31" s="340">
        <v>36000</v>
      </c>
      <c r="L31" s="298">
        <f>L19+L23+L29+L30</f>
        <v>18000</v>
      </c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3"/>
      <c r="CC31" s="273"/>
      <c r="CD31" s="273"/>
    </row>
    <row r="32" spans="1:82" s="280" customFormat="1" ht="27.75" customHeight="1" thickBot="1">
      <c r="A32" s="63" t="s">
        <v>82</v>
      </c>
      <c r="B32" s="272" t="s">
        <v>30</v>
      </c>
      <c r="C32" s="319">
        <f>E32+G32</f>
        <v>1000</v>
      </c>
      <c r="D32" s="298">
        <f t="shared" si="0"/>
        <v>600</v>
      </c>
      <c r="E32" s="321">
        <v>1000</v>
      </c>
      <c r="F32" s="298">
        <f>F34+F35</f>
        <v>600</v>
      </c>
      <c r="G32" s="319">
        <v>0</v>
      </c>
      <c r="H32" s="298">
        <f>H34+H35</f>
        <v>0</v>
      </c>
      <c r="I32" s="319">
        <v>0</v>
      </c>
      <c r="J32" s="298">
        <f>J34+J35</f>
        <v>0</v>
      </c>
      <c r="K32" s="339">
        <v>0</v>
      </c>
      <c r="L32" s="298">
        <f>L34+L35</f>
        <v>0</v>
      </c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3"/>
      <c r="BZ32" s="273"/>
      <c r="CA32" s="273"/>
      <c r="CB32" s="273"/>
      <c r="CC32" s="273"/>
      <c r="CD32" s="273"/>
    </row>
    <row r="33" spans="1:82" s="282" customFormat="1" ht="12.75" customHeight="1">
      <c r="A33" s="65" t="s">
        <v>32</v>
      </c>
      <c r="B33" s="281"/>
      <c r="C33" s="322"/>
      <c r="D33" s="308">
        <f t="shared" si="0"/>
        <v>0</v>
      </c>
      <c r="E33" s="322"/>
      <c r="F33" s="308"/>
      <c r="G33" s="322"/>
      <c r="H33" s="308"/>
      <c r="I33" s="322"/>
      <c r="J33" s="308"/>
      <c r="K33" s="341"/>
      <c r="L33" s="308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</row>
    <row r="34" spans="1:82" s="282" customFormat="1" ht="27" customHeight="1">
      <c r="A34" s="67" t="s">
        <v>151</v>
      </c>
      <c r="B34" s="275" t="s">
        <v>69</v>
      </c>
      <c r="C34" s="323" t="s">
        <v>6</v>
      </c>
      <c r="D34" s="304">
        <f t="shared" si="0"/>
        <v>0</v>
      </c>
      <c r="E34" s="323" t="s">
        <v>6</v>
      </c>
      <c r="F34" s="304">
        <v>0</v>
      </c>
      <c r="G34" s="323" t="s">
        <v>6</v>
      </c>
      <c r="H34" s="304"/>
      <c r="I34" s="323" t="s">
        <v>6</v>
      </c>
      <c r="J34" s="304"/>
      <c r="K34" s="342" t="s">
        <v>6</v>
      </c>
      <c r="L34" s="304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</row>
    <row r="35" spans="1:82" s="282" customFormat="1" ht="15.75" customHeight="1">
      <c r="A35" s="67" t="s">
        <v>152</v>
      </c>
      <c r="B35" s="275" t="s">
        <v>70</v>
      </c>
      <c r="C35" s="324" t="s">
        <v>6</v>
      </c>
      <c r="D35" s="304">
        <f t="shared" si="0"/>
        <v>600</v>
      </c>
      <c r="E35" s="324" t="s">
        <v>6</v>
      </c>
      <c r="F35" s="325">
        <v>600</v>
      </c>
      <c r="G35" s="324" t="s">
        <v>6</v>
      </c>
      <c r="H35" s="304">
        <f>H37+H38</f>
        <v>0</v>
      </c>
      <c r="I35" s="324" t="s">
        <v>6</v>
      </c>
      <c r="J35" s="304">
        <f>J37+J38</f>
        <v>0</v>
      </c>
      <c r="K35" s="343" t="s">
        <v>6</v>
      </c>
      <c r="L35" s="304">
        <f>L37+L38</f>
        <v>0</v>
      </c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</row>
    <row r="36" spans="1:82" s="282" customFormat="1" ht="12" customHeight="1">
      <c r="A36" s="65" t="s">
        <v>80</v>
      </c>
      <c r="B36" s="274"/>
      <c r="C36" s="326"/>
      <c r="D36" s="308">
        <f t="shared" si="0"/>
        <v>0</v>
      </c>
      <c r="E36" s="326"/>
      <c r="F36" s="327"/>
      <c r="G36" s="326"/>
      <c r="H36" s="308"/>
      <c r="I36" s="326"/>
      <c r="J36" s="308"/>
      <c r="K36" s="344"/>
      <c r="L36" s="308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</row>
    <row r="37" spans="1:82" s="282" customFormat="1" ht="24" customHeight="1">
      <c r="A37" s="73" t="s">
        <v>153</v>
      </c>
      <c r="B37" s="283" t="s">
        <v>71</v>
      </c>
      <c r="C37" s="323" t="s">
        <v>6</v>
      </c>
      <c r="D37" s="304">
        <f t="shared" si="0"/>
        <v>600</v>
      </c>
      <c r="E37" s="323" t="s">
        <v>6</v>
      </c>
      <c r="F37" s="325">
        <v>600</v>
      </c>
      <c r="G37" s="323" t="s">
        <v>6</v>
      </c>
      <c r="H37" s="304"/>
      <c r="I37" s="323" t="s">
        <v>6</v>
      </c>
      <c r="J37" s="304"/>
      <c r="K37" s="342" t="s">
        <v>6</v>
      </c>
      <c r="L37" s="304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</row>
    <row r="38" spans="1:82" s="282" customFormat="1" ht="26.25" customHeight="1" thickBot="1">
      <c r="A38" s="77" t="s">
        <v>154</v>
      </c>
      <c r="B38" s="279" t="s">
        <v>72</v>
      </c>
      <c r="C38" s="326" t="s">
        <v>6</v>
      </c>
      <c r="D38" s="328">
        <f t="shared" si="0"/>
        <v>0</v>
      </c>
      <c r="E38" s="326" t="s">
        <v>6</v>
      </c>
      <c r="F38" s="328"/>
      <c r="G38" s="326" t="s">
        <v>6</v>
      </c>
      <c r="H38" s="328"/>
      <c r="I38" s="326" t="s">
        <v>6</v>
      </c>
      <c r="J38" s="328"/>
      <c r="K38" s="344" t="s">
        <v>6</v>
      </c>
      <c r="L38" s="328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</row>
    <row r="39" spans="1:82" s="280" customFormat="1" ht="27" customHeight="1" thickBot="1">
      <c r="A39" s="63" t="s">
        <v>83</v>
      </c>
      <c r="B39" s="272" t="s">
        <v>8</v>
      </c>
      <c r="C39" s="319">
        <f>E39+G39+I39</f>
        <v>632349</v>
      </c>
      <c r="D39" s="319">
        <f>F39+H39+J39</f>
        <v>331284.28</v>
      </c>
      <c r="E39" s="321">
        <f>1128584-E32-E31</f>
        <v>568277</v>
      </c>
      <c r="F39" s="320">
        <f>551509.28-F31-F32</f>
        <v>299401.28</v>
      </c>
      <c r="G39" s="321"/>
      <c r="H39" s="320"/>
      <c r="I39" s="321">
        <v>64072</v>
      </c>
      <c r="J39" s="320">
        <f>128415.5-J31</f>
        <v>31883</v>
      </c>
      <c r="K39" s="340">
        <v>11388</v>
      </c>
      <c r="L39" s="320">
        <v>5694</v>
      </c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3"/>
      <c r="BQ39" s="273"/>
      <c r="BR39" s="273"/>
      <c r="BS39" s="273"/>
      <c r="BT39" s="273"/>
      <c r="BU39" s="273"/>
      <c r="BV39" s="273"/>
      <c r="BW39" s="273"/>
      <c r="BX39" s="273"/>
      <c r="BY39" s="273"/>
      <c r="BZ39" s="273"/>
      <c r="CA39" s="273"/>
      <c r="CB39" s="273"/>
      <c r="CC39" s="273"/>
      <c r="CD39" s="273"/>
    </row>
    <row r="40" spans="1:82" s="282" customFormat="1" ht="14.25" customHeight="1">
      <c r="A40" s="65" t="s">
        <v>33</v>
      </c>
      <c r="B40" s="277"/>
      <c r="C40" s="322"/>
      <c r="D40" s="308">
        <f t="shared" si="0"/>
        <v>0</v>
      </c>
      <c r="E40" s="322"/>
      <c r="F40" s="308"/>
      <c r="G40" s="322"/>
      <c r="H40" s="308"/>
      <c r="I40" s="322"/>
      <c r="J40" s="308"/>
      <c r="K40" s="341"/>
      <c r="L40" s="308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</row>
    <row r="41" spans="1:82" s="282" customFormat="1" ht="26.25" customHeight="1">
      <c r="A41" s="67" t="s">
        <v>155</v>
      </c>
      <c r="B41" s="275" t="s">
        <v>64</v>
      </c>
      <c r="C41" s="329" t="s">
        <v>6</v>
      </c>
      <c r="D41" s="330">
        <f t="shared" si="0"/>
        <v>0</v>
      </c>
      <c r="E41" s="329" t="s">
        <v>6</v>
      </c>
      <c r="F41" s="330">
        <f>F43+F44</f>
        <v>0</v>
      </c>
      <c r="G41" s="329" t="s">
        <v>6</v>
      </c>
      <c r="H41" s="330">
        <f>H43+H44</f>
        <v>0</v>
      </c>
      <c r="I41" s="329" t="s">
        <v>6</v>
      </c>
      <c r="J41" s="330">
        <f>J43+J44</f>
        <v>0</v>
      </c>
      <c r="K41" s="345" t="s">
        <v>6</v>
      </c>
      <c r="L41" s="330">
        <f>L43+L44</f>
        <v>0</v>
      </c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</row>
    <row r="42" spans="1:82" s="282" customFormat="1" ht="12.75" customHeight="1">
      <c r="A42" s="77" t="s">
        <v>34</v>
      </c>
      <c r="B42" s="279"/>
      <c r="C42" s="331"/>
      <c r="D42" s="332">
        <f t="shared" si="0"/>
        <v>0</v>
      </c>
      <c r="E42" s="331"/>
      <c r="F42" s="332"/>
      <c r="G42" s="331"/>
      <c r="H42" s="332"/>
      <c r="I42" s="331"/>
      <c r="J42" s="332"/>
      <c r="K42" s="346"/>
      <c r="L42" s="332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</row>
    <row r="43" spans="1:82" s="282" customFormat="1" ht="18" customHeight="1">
      <c r="A43" s="73" t="s">
        <v>153</v>
      </c>
      <c r="B43" s="283" t="s">
        <v>65</v>
      </c>
      <c r="C43" s="323" t="s">
        <v>6</v>
      </c>
      <c r="D43" s="304">
        <f t="shared" si="0"/>
        <v>0</v>
      </c>
      <c r="E43" s="323" t="s">
        <v>6</v>
      </c>
      <c r="F43" s="304"/>
      <c r="G43" s="323" t="s">
        <v>6</v>
      </c>
      <c r="H43" s="304"/>
      <c r="I43" s="323" t="s">
        <v>6</v>
      </c>
      <c r="J43" s="304"/>
      <c r="K43" s="342" t="s">
        <v>6</v>
      </c>
      <c r="L43" s="304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</row>
    <row r="44" spans="1:82" s="282" customFormat="1" ht="28.5" customHeight="1">
      <c r="A44" s="78" t="s">
        <v>154</v>
      </c>
      <c r="B44" s="283" t="s">
        <v>66</v>
      </c>
      <c r="C44" s="324" t="s">
        <v>6</v>
      </c>
      <c r="D44" s="312">
        <f t="shared" si="0"/>
        <v>0</v>
      </c>
      <c r="E44" s="324" t="s">
        <v>6</v>
      </c>
      <c r="F44" s="312"/>
      <c r="G44" s="324" t="s">
        <v>6</v>
      </c>
      <c r="H44" s="312"/>
      <c r="I44" s="324" t="s">
        <v>6</v>
      </c>
      <c r="J44" s="312"/>
      <c r="K44" s="343" t="s">
        <v>6</v>
      </c>
      <c r="L44" s="312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</row>
    <row r="45" spans="1:82" s="282" customFormat="1" ht="18" customHeight="1" thickBot="1">
      <c r="A45" s="65" t="s">
        <v>156</v>
      </c>
      <c r="B45" s="276" t="s">
        <v>67</v>
      </c>
      <c r="C45" s="322" t="s">
        <v>6</v>
      </c>
      <c r="D45" s="308">
        <f t="shared" si="0"/>
        <v>40000</v>
      </c>
      <c r="E45" s="322" t="s">
        <v>6</v>
      </c>
      <c r="F45" s="327">
        <v>40000</v>
      </c>
      <c r="G45" s="322" t="s">
        <v>6</v>
      </c>
      <c r="H45" s="308"/>
      <c r="I45" s="322" t="s">
        <v>6</v>
      </c>
      <c r="J45" s="308"/>
      <c r="K45" s="341" t="s">
        <v>6</v>
      </c>
      <c r="L45" s="308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</row>
    <row r="46" spans="1:82" s="280" customFormat="1" ht="36.75" customHeight="1" thickBot="1">
      <c r="A46" s="63" t="s">
        <v>84</v>
      </c>
      <c r="B46" s="272" t="s">
        <v>9</v>
      </c>
      <c r="C46" s="319">
        <f>E46+G46+I46</f>
        <v>1405000</v>
      </c>
      <c r="D46" s="319">
        <f>F46+H46+J46</f>
        <v>679924.78</v>
      </c>
      <c r="E46" s="319">
        <f aca="true" t="shared" si="1" ref="E46:L46">E31+E32+E39</f>
        <v>1128584</v>
      </c>
      <c r="F46" s="298">
        <f t="shared" si="1"/>
        <v>551509.28</v>
      </c>
      <c r="G46" s="319">
        <f t="shared" si="1"/>
        <v>0</v>
      </c>
      <c r="H46" s="360">
        <f t="shared" si="1"/>
        <v>0</v>
      </c>
      <c r="I46" s="319">
        <f t="shared" si="1"/>
        <v>276416</v>
      </c>
      <c r="J46" s="360">
        <f t="shared" si="1"/>
        <v>128415.5</v>
      </c>
      <c r="K46" s="339">
        <f t="shared" si="1"/>
        <v>47388</v>
      </c>
      <c r="L46" s="298">
        <f t="shared" si="1"/>
        <v>23694</v>
      </c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273"/>
      <c r="BW46" s="273"/>
      <c r="BX46" s="273"/>
      <c r="BY46" s="273"/>
      <c r="BZ46" s="273"/>
      <c r="CA46" s="273"/>
      <c r="CB46" s="273"/>
      <c r="CC46" s="273"/>
      <c r="CD46" s="273"/>
    </row>
  </sheetData>
  <sheetProtection/>
  <mergeCells count="19">
    <mergeCell ref="A14:L14"/>
    <mergeCell ref="A15:A17"/>
    <mergeCell ref="B15:B17"/>
    <mergeCell ref="E16:F16"/>
    <mergeCell ref="G16:H16"/>
    <mergeCell ref="I16:J16"/>
    <mergeCell ref="K16:L16"/>
    <mergeCell ref="C15:L15"/>
    <mergeCell ref="C16:D16"/>
    <mergeCell ref="F1:I1"/>
    <mergeCell ref="H2:I2"/>
    <mergeCell ref="H3:I3"/>
    <mergeCell ref="A4:G4"/>
    <mergeCell ref="H4:I4"/>
    <mergeCell ref="I8:I9"/>
    <mergeCell ref="A5:G5"/>
    <mergeCell ref="A6:G6"/>
    <mergeCell ref="A7:G7"/>
    <mergeCell ref="A8:H9"/>
  </mergeCells>
  <printOptions/>
  <pageMargins left="0" right="0" top="0" bottom="0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2015-01-13T09:49:55Z</cp:lastPrinted>
  <dcterms:created xsi:type="dcterms:W3CDTF">2004-07-20T14:26:37Z</dcterms:created>
  <dcterms:modified xsi:type="dcterms:W3CDTF">2015-01-13T09:49:56Z</dcterms:modified>
  <cp:category/>
  <cp:version/>
  <cp:contentType/>
  <cp:contentStatus/>
</cp:coreProperties>
</file>